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23250" windowHeight="9690" activeTab="0"/>
  </bookViews>
  <sheets>
    <sheet name="Оценка эффективности" sheetId="1" r:id="rId1"/>
    <sheet name="Безопасность БГП" sheetId="2" r:id="rId2"/>
    <sheet name="Дороги БГП" sheetId="3" r:id="rId3"/>
    <sheet name="Обесп кач жильем БГП" sheetId="4" r:id="rId4"/>
    <sheet name="Развитие коммунальной инф БГП" sheetId="5" r:id="rId5"/>
    <sheet name="Культура БГП" sheetId="6" r:id="rId6"/>
    <sheet name="Управление собственностью БГП" sheetId="7" r:id="rId7"/>
    <sheet name="Устойчтвое обществ. развитие" sheetId="8" r:id="rId8"/>
    <sheet name="Формирование СГС БГП" sheetId="9" r:id="rId9"/>
  </sheets>
  <definedNames>
    <definedName name="_xlnm._FilterDatabase" localSheetId="0" hidden="1">'Оценка эффективности'!$A$3:$K$3</definedName>
  </definedNames>
  <calcPr fullCalcOnLoad="1"/>
</workbook>
</file>

<file path=xl/sharedStrings.xml><?xml version="1.0" encoding="utf-8"?>
<sst xmlns="http://schemas.openxmlformats.org/spreadsheetml/2006/main" count="248" uniqueCount="118">
  <si>
    <t>N п/п</t>
  </si>
  <si>
    <t xml:space="preserve">Сведения о фактически достигнутых значениях показателей (индикаторов) муниципальной программы
</t>
  </si>
  <si>
    <t>Показатель (индикатор) (наименование)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</si>
  <si>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</si>
  <si>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</si>
  <si>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>План</t>
  </si>
  <si>
    <t xml:space="preserve">Факт  &lt;2&gt; </t>
  </si>
  <si>
    <t>Обоснование отклонений значений показателя (индикатора)</t>
  </si>
  <si>
    <t>Доля массовых мероприятий, в охране общественного порядка которых, (по приглашению организаторов) принимали участие добровольные общественные формирования правоохранительной направленности</t>
  </si>
  <si>
    <t>Проц.</t>
  </si>
  <si>
    <t>Уровень готовности аварийно-спасательного формирования к действиям в чрезвычайных ситуациях и ведению поисково-спасательных работ</t>
  </si>
  <si>
    <t>проц.</t>
  </si>
  <si>
    <t>Доля протяженности дорог, не соответствующих нормативным требованиям</t>
  </si>
  <si>
    <t>км</t>
  </si>
  <si>
    <t>шт.</t>
  </si>
  <si>
    <t>%</t>
  </si>
  <si>
    <t>Обеспечение необходимых мероприятий по организации уличного освещения</t>
  </si>
  <si>
    <t xml:space="preserve">ед. </t>
  </si>
  <si>
    <t>Степень выполнения показателя муниципальной программы (подпрограммы)</t>
  </si>
  <si>
    <t>Степень динамики показателя муниципальной программы (подпрограммы)</t>
  </si>
  <si>
    <t>Оценка достижения запланированного значения показателя муниципальной программы (подпрограммы)</t>
  </si>
  <si>
    <t xml:space="preserve">Итоговая оценка достижения показателей подпрограммы </t>
  </si>
  <si>
    <t>№ п/п</t>
  </si>
  <si>
    <t>Наименование программы (подпрограммы)</t>
  </si>
  <si>
    <t>Оценка степени реализации мероприятий</t>
  </si>
  <si>
    <t>Оценка степени соответствия запланированному уровню затрат</t>
  </si>
  <si>
    <t>Оценка эффективности реализации подпрограммы муниципальной программы</t>
  </si>
  <si>
    <t>Сводный детальный план реализации МП утвержден в установленные сроки</t>
  </si>
  <si>
    <t>Сводный детальный план реализации МП актуализирован в соответствии с последней редакцией бюджета БМР</t>
  </si>
  <si>
    <t>Оценка деятельности ответственного исполнителя</t>
  </si>
  <si>
    <t>Оценка эффективности муниципальной программы</t>
  </si>
  <si>
    <t>2</t>
  </si>
  <si>
    <t>3</t>
  </si>
  <si>
    <t>4</t>
  </si>
  <si>
    <t>5</t>
  </si>
  <si>
    <t>6</t>
  </si>
  <si>
    <t>Безопасность Бокситогорского городского поселения  Бокситогорского муниципального района</t>
  </si>
  <si>
    <t>Обеспечение устойчивого функционирования и развития коммунальной инфраструктуры в Бокситогорскм городском поселении</t>
  </si>
  <si>
    <t>Управление собственностью Бокситогорского городского поселения Бокситогорского муниципального района</t>
  </si>
  <si>
    <t>Развитие социальной и культурной сферы города Бокситогорска</t>
  </si>
  <si>
    <t>высокая</t>
  </si>
  <si>
    <t>Количество установленных автоматизированных индивидуальных тепловых пунктов с погодным и часовым регулированием в многоквартирных домах, расположенных на территории Бокситогорского городского поселения Бокситогорского муниципального района Ленинградской области</t>
  </si>
  <si>
    <t>Формирование современной городской среды г. Бокситогорска Бокситогорского муниципального района</t>
  </si>
  <si>
    <t>1</t>
  </si>
  <si>
    <t>7</t>
  </si>
  <si>
    <t>Количество объектов, в отношении которых проведен кадастровый учет, работы по оценке рыночной стоимости</t>
  </si>
  <si>
    <t>Ед.</t>
  </si>
  <si>
    <t>Количество оформленных в муниципальную собственность выморочных объектов</t>
  </si>
  <si>
    <t xml:space="preserve">Количество жилых помещений муниципального жилищного фонда, в которых проведен выборочный капитальный ремонт </t>
  </si>
  <si>
    <t>Количество проведенных дезинсекций жилых помещений муниципального жилищного фонда</t>
  </si>
  <si>
    <t>Доля оснащенности автомобильных дорог техническими средствами организации дорожного движения</t>
  </si>
  <si>
    <t>Доля маршрутов регулярных перевозок по регулируемым тарифам в общем количестве муниципальных маршрутов регулярных перевозок Бокситогорского городского поселения на конец года</t>
  </si>
  <si>
    <t>Техническое обслуживание наружных газопроводных сетей</t>
  </si>
  <si>
    <t>Замена установленных светильников с дуговыми ртутными лампами на светодиодные светильники в системах наружного освещения Бокситогорского городского поселения</t>
  </si>
  <si>
    <t>Санитарная очистка и уборка территории</t>
  </si>
  <si>
    <t>Обеспечение необходимых мероприятий по содержанию и ремонту ливневой канализации</t>
  </si>
  <si>
    <t>Содержание мест захоронения и гражданских кладбищ</t>
  </si>
  <si>
    <t>М2</t>
  </si>
  <si>
    <t>Протяженность отремонтированных дорог в сельских населенных пунктах</t>
  </si>
  <si>
    <t>км.</t>
  </si>
  <si>
    <t>МП приведена в соответствие с последней редакцией бюджета БМР в срок до 31.12.2022</t>
  </si>
  <si>
    <t>ед.</t>
  </si>
  <si>
    <t>Итоговая оценка достижения показателей муниципальной программы</t>
  </si>
  <si>
    <t>Удельный вес показателя</t>
  </si>
  <si>
    <t>Оценка достижения запланированного значения показателя муниципальной программы</t>
  </si>
  <si>
    <t>Степень динамики показателя муниципальной программы</t>
  </si>
  <si>
    <t>Степень выполнения показателя муниципальной программы</t>
  </si>
  <si>
    <t>Создание мест (площадок) накопления твердых коммунальных отходов</t>
  </si>
  <si>
    <t>Количество границ населенных пунктов, внесенных в ЕГРН</t>
  </si>
  <si>
    <t>Ед</t>
  </si>
  <si>
    <t>Удельное значение показателя</t>
  </si>
  <si>
    <t>Сохранение количества рабочих мест для подростков и молодежи</t>
  </si>
  <si>
    <t>чел.</t>
  </si>
  <si>
    <t>Количество физкультурно-спортивных мероприятий для жителей Бокситогорского городского поселения</t>
  </si>
  <si>
    <t>Капитальный ремонт МФСУ "БСК"</t>
  </si>
  <si>
    <t>средняя</t>
  </si>
  <si>
    <t>Содержание автомобильных дорог общего пользования и обеспечение регулярных пассажирских перевозок на территории 
Бокситогорского городского поселения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</si>
  <si>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</t>
  </si>
  <si>
    <t>Год, предшествующий отчетному               2022 год</t>
  </si>
  <si>
    <t xml:space="preserve">Отчетный год
2023 год
</t>
  </si>
  <si>
    <t xml:space="preserve">Муниципальная программа: "Обеспечение качественным жильем граждан на территории Бокситогорского городского поселения Бокситогорского муниципального района" </t>
  </si>
  <si>
    <t>Количество граждан (семей), в том числе молодых граждан (молодых семей), получивших социальную выплату на приобретение (строительство) жилья</t>
  </si>
  <si>
    <t>Количество жилых помещений муниципального жилищного фонда, в которых установлены ИПУ ТЭР</t>
  </si>
  <si>
    <t xml:space="preserve">Количество проведенных обследований жилых помещений, в том числе жилых помещений инвалидов, и общего имущества в многоквартирных домах </t>
  </si>
  <si>
    <t>Доля оплаченных взносов на капитальный ремонт (в доле помещений, находящихся в муниципальной собственности) общего имущества в многоквартирных домах, расположенных на территории Бокситогорского городского поселения</t>
  </si>
  <si>
    <t>Количество лиц с ограниченными возможностями, обеспеченных условиями доступности жилых помещений и общего имущества в многоквартирном доме</t>
  </si>
  <si>
    <t>Чел.</t>
  </si>
  <si>
    <t>Оценка эффективности муниципальных программ Бокситогорского городского поселения за 2023 год</t>
  </si>
  <si>
    <t>Год, предшествующий отчетному 2022 год</t>
  </si>
  <si>
    <t xml:space="preserve">Муниципальная программа: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 </t>
  </si>
  <si>
    <t xml:space="preserve">Муниципальная программа: "Обеспечение устойчивого функционирования и развития коммунальной инфраструктуры в Бокситогорскм городском поселении" </t>
  </si>
  <si>
    <t>Приобретение автономных источников электроснабжения (дизель-генераторов) для резервного энергоснабжения объектов жизнеобеспечения Бокситогорского городского поселения</t>
  </si>
  <si>
    <t>Обустройство и содержание мест (площадок) накопления твердых коммунальных отходов</t>
  </si>
  <si>
    <t>Протяженность отремонтированных дорог частного сектора города Бокситогорска</t>
  </si>
  <si>
    <t>Протяженность отремонтированных тротуаров частного сектора города Бокситогорска</t>
  </si>
  <si>
    <t>Ремонт пешеходного перехода через р. Дымка</t>
  </si>
  <si>
    <t>Обустройство детских площадок</t>
  </si>
  <si>
    <t>Замена трубопровода холодного водоснабжения</t>
  </si>
  <si>
    <t>Актуализация схемы сетей водоснабжения и водоотведения</t>
  </si>
  <si>
    <t>м</t>
  </si>
  <si>
    <t>Количество реализованных федеральных проектов благоустройства общественных территорий.</t>
  </si>
  <si>
    <t>Количество реализованных мероприятий по благоустройству общественных и дворовых территорий.</t>
  </si>
  <si>
    <t xml:space="preserve">Муниципальная программа: "Безопасность Бокситогорского городского поселения  Бокситогорского муниципального района" </t>
  </si>
  <si>
    <t>Перевыполнение связано с экономией средств при осуществлении закупочных процедур и выполнением большого объема работ</t>
  </si>
  <si>
    <t>Перевыполнение по наличию выморочного имушества</t>
  </si>
  <si>
    <t>Муниципальная программа:  «Управление собственностью Бокситогорского городского поселения Бокситогорского муниципального района»</t>
  </si>
  <si>
    <t xml:space="preserve">Муниципальная программа:"Развитие социальной и культурной сферы города Бокситогорска"
</t>
  </si>
  <si>
    <t>8</t>
  </si>
  <si>
    <t>Устойчивое общественное развитие в Бокситогорскомгородском поселении</t>
  </si>
  <si>
    <t xml:space="preserve">Муниципальная программа "Формирование современной городской среды г. Бокситогорска Бокситогорского муниципального района" </t>
  </si>
  <si>
    <t>Год, предшествующий отчетному                      2022 год</t>
  </si>
  <si>
    <t>человек</t>
  </si>
  <si>
    <t xml:space="preserve">                      Сведения о фактически достигнутых значениях показателей (индикаторов) муниципальной программы
</t>
  </si>
  <si>
    <t>Количество проектов, реализуемых в соответствии с областным законом от 15 января 2018 года № 3-оз</t>
  </si>
  <si>
    <t>Количество проектов, реализуемых в соответствии с областным законом от 28 декабря 2018 года № 147-оз</t>
  </si>
  <si>
    <t>Количество руководителей коллегиальных органов, содействующих участию населения в осуществлении местного самоуправления в иных формах, получающих вознаграждение</t>
  </si>
  <si>
    <t>Количество почетных граждан г.Бокситогорска, получающих выплату</t>
  </si>
  <si>
    <t xml:space="preserve">Муниципальная программа: "Устойчивое  общественное  развитие 
 в Бокситогорском  городском поселении"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</si>
</sst>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FC19]d\ mmmm\ yyyy\ &quot;г.&quot;"/>
    <numFmt numFmtId="182" formatCode="0.00000000"/>
    <numFmt numFmtId="183" formatCode="0.0000000"/>
    <numFmt numFmtId="184" formatCode="0.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80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 wrapText="1"/>
    </xf>
    <xf numFmtId="179" fontId="0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80" fontId="4" fillId="33" borderId="13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79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/>
    </xf>
    <xf numFmtId="0" fontId="4" fillId="33" borderId="13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8" fontId="0" fillId="33" borderId="10" xfId="0" applyNumberFormat="1" applyFill="1" applyBorder="1" applyAlignment="1">
      <alignment/>
    </xf>
    <xf numFmtId="3" fontId="4" fillId="33" borderId="14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180" fontId="3" fillId="33" borderId="18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180" fontId="3" fillId="33" borderId="2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/>
    </xf>
    <xf numFmtId="0" fontId="9" fillId="33" borderId="0" xfId="0" applyFont="1" applyFill="1" applyAlignment="1">
      <alignment wrapText="1"/>
    </xf>
    <xf numFmtId="0" fontId="0" fillId="33" borderId="11" xfId="0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wrapText="1"/>
    </xf>
    <xf numFmtId="0" fontId="4" fillId="33" borderId="15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textRotation="90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125" style="0" customWidth="1"/>
    <col min="2" max="2" width="44.25390625" style="0" customWidth="1"/>
    <col min="3" max="3" width="12.875" style="0" customWidth="1"/>
    <col min="4" max="4" width="10.00390625" style="0" customWidth="1"/>
    <col min="5" max="5" width="12.25390625" style="0" customWidth="1"/>
    <col min="6" max="6" width="14.875" style="10" customWidth="1"/>
    <col min="7" max="7" width="12.125" style="0" customWidth="1"/>
    <col min="8" max="8" width="15.375" style="3" customWidth="1"/>
    <col min="9" max="9" width="16.125" style="0" customWidth="1"/>
    <col min="10" max="10" width="13.375" style="0" customWidth="1"/>
    <col min="11" max="11" width="12.875" style="10" customWidth="1"/>
  </cols>
  <sheetData>
    <row r="1" spans="1:11" ht="15.75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8" customFormat="1" ht="123.75" customHeight="1">
      <c r="A2" s="86" t="s">
        <v>22</v>
      </c>
      <c r="B2" s="86" t="s">
        <v>23</v>
      </c>
      <c r="C2" s="87" t="s">
        <v>62</v>
      </c>
      <c r="D2" s="86" t="s">
        <v>24</v>
      </c>
      <c r="E2" s="86" t="s">
        <v>25</v>
      </c>
      <c r="F2" s="87" t="s">
        <v>26</v>
      </c>
      <c r="G2" s="86" t="s">
        <v>27</v>
      </c>
      <c r="H2" s="86" t="s">
        <v>60</v>
      </c>
      <c r="I2" s="86" t="s">
        <v>28</v>
      </c>
      <c r="J2" s="87" t="s">
        <v>29</v>
      </c>
      <c r="K2" s="87" t="s">
        <v>30</v>
      </c>
    </row>
    <row r="3" spans="1:11" s="9" customFormat="1" ht="12.75">
      <c r="A3" s="106">
        <v>1</v>
      </c>
      <c r="B3" s="106">
        <v>2</v>
      </c>
      <c r="C3" s="106">
        <v>3</v>
      </c>
      <c r="D3" s="106">
        <v>4</v>
      </c>
      <c r="E3" s="106">
        <v>5</v>
      </c>
      <c r="F3" s="107">
        <v>6</v>
      </c>
      <c r="G3" s="106">
        <v>7</v>
      </c>
      <c r="H3" s="106">
        <v>8</v>
      </c>
      <c r="I3" s="106">
        <v>9</v>
      </c>
      <c r="J3" s="106">
        <v>10</v>
      </c>
      <c r="K3" s="107">
        <v>11</v>
      </c>
    </row>
    <row r="4" spans="1:12" s="59" customFormat="1" ht="38.25">
      <c r="A4" s="97" t="s">
        <v>43</v>
      </c>
      <c r="B4" s="98" t="s">
        <v>42</v>
      </c>
      <c r="C4" s="91">
        <v>1</v>
      </c>
      <c r="D4" s="99">
        <v>1</v>
      </c>
      <c r="E4" s="100">
        <v>0.9</v>
      </c>
      <c r="F4" s="91">
        <f aca="true" t="shared" si="0" ref="F4:F11">0.45*C4+0.35*D4+0.2*E4</f>
        <v>0.9800000000000001</v>
      </c>
      <c r="G4" s="99">
        <v>1</v>
      </c>
      <c r="H4" s="99">
        <v>1</v>
      </c>
      <c r="I4" s="99">
        <v>1</v>
      </c>
      <c r="J4" s="91">
        <f aca="true" t="shared" si="1" ref="J4:J11">(G4+H4+I4)/3</f>
        <v>1</v>
      </c>
      <c r="K4" s="91">
        <f aca="true" t="shared" si="2" ref="K4:K11">0.3*C4+0.6*F4+0.1*J4</f>
        <v>0.9880000000000001</v>
      </c>
      <c r="L4" s="59" t="s">
        <v>40</v>
      </c>
    </row>
    <row r="5" spans="1:12" s="60" customFormat="1" ht="38.25">
      <c r="A5" s="88" t="s">
        <v>31</v>
      </c>
      <c r="B5" s="87" t="s">
        <v>36</v>
      </c>
      <c r="C5" s="87">
        <v>1</v>
      </c>
      <c r="D5" s="89">
        <v>1</v>
      </c>
      <c r="E5" s="89">
        <v>1</v>
      </c>
      <c r="F5" s="87">
        <f t="shared" si="0"/>
        <v>1</v>
      </c>
      <c r="G5" s="89">
        <v>1</v>
      </c>
      <c r="H5" s="89">
        <v>1</v>
      </c>
      <c r="I5" s="89">
        <v>1</v>
      </c>
      <c r="J5" s="91">
        <f t="shared" si="1"/>
        <v>1</v>
      </c>
      <c r="K5" s="91">
        <f t="shared" si="2"/>
        <v>0.9999999999999999</v>
      </c>
      <c r="L5" s="59" t="s">
        <v>40</v>
      </c>
    </row>
    <row r="6" spans="1:12" s="60" customFormat="1" ht="51">
      <c r="A6" s="88" t="s">
        <v>32</v>
      </c>
      <c r="B6" s="87" t="s">
        <v>37</v>
      </c>
      <c r="C6" s="91">
        <v>0.98</v>
      </c>
      <c r="D6" s="89">
        <v>0.96</v>
      </c>
      <c r="E6" s="90">
        <v>0.99</v>
      </c>
      <c r="F6" s="91">
        <f t="shared" si="0"/>
        <v>0.9749999999999999</v>
      </c>
      <c r="G6" s="89">
        <v>1</v>
      </c>
      <c r="H6" s="89">
        <v>1</v>
      </c>
      <c r="I6" s="89">
        <v>1</v>
      </c>
      <c r="J6" s="91">
        <f t="shared" si="1"/>
        <v>1</v>
      </c>
      <c r="K6" s="91">
        <f t="shared" si="2"/>
        <v>0.9789999999999998</v>
      </c>
      <c r="L6" s="105" t="s">
        <v>40</v>
      </c>
    </row>
    <row r="7" spans="1:12" s="59" customFormat="1" ht="59.25" customHeight="1">
      <c r="A7" s="97" t="s">
        <v>33</v>
      </c>
      <c r="B7" s="98" t="s">
        <v>76</v>
      </c>
      <c r="C7" s="91">
        <v>1.01</v>
      </c>
      <c r="D7" s="99">
        <v>1</v>
      </c>
      <c r="E7" s="100">
        <v>0.99</v>
      </c>
      <c r="F7" s="91">
        <f t="shared" si="0"/>
        <v>1.0025</v>
      </c>
      <c r="G7" s="99">
        <v>1</v>
      </c>
      <c r="H7" s="99">
        <v>1</v>
      </c>
      <c r="I7" s="99">
        <v>1</v>
      </c>
      <c r="J7" s="91">
        <f t="shared" si="1"/>
        <v>1</v>
      </c>
      <c r="K7" s="91">
        <f t="shared" si="2"/>
        <v>1.0045</v>
      </c>
      <c r="L7" s="59" t="s">
        <v>40</v>
      </c>
    </row>
    <row r="8" spans="1:12" s="59" customFormat="1" ht="27" customHeight="1">
      <c r="A8" s="97" t="s">
        <v>34</v>
      </c>
      <c r="B8" s="98" t="s">
        <v>39</v>
      </c>
      <c r="C8" s="91">
        <v>1</v>
      </c>
      <c r="D8" s="99">
        <v>1</v>
      </c>
      <c r="E8" s="100">
        <v>0.72</v>
      </c>
      <c r="F8" s="91">
        <f t="shared" si="0"/>
        <v>0.9440000000000001</v>
      </c>
      <c r="G8" s="99">
        <v>1</v>
      </c>
      <c r="H8" s="99">
        <v>0</v>
      </c>
      <c r="I8" s="99">
        <v>1</v>
      </c>
      <c r="J8" s="91">
        <f t="shared" si="1"/>
        <v>0.6666666666666666</v>
      </c>
      <c r="K8" s="91">
        <f t="shared" si="2"/>
        <v>0.9330666666666667</v>
      </c>
      <c r="L8" s="59" t="s">
        <v>75</v>
      </c>
    </row>
    <row r="9" spans="1:12" s="60" customFormat="1" ht="51">
      <c r="A9" s="88" t="s">
        <v>35</v>
      </c>
      <c r="B9" s="87" t="s">
        <v>77</v>
      </c>
      <c r="C9" s="87">
        <v>0.97</v>
      </c>
      <c r="D9" s="89">
        <v>1</v>
      </c>
      <c r="E9" s="90">
        <v>0.96</v>
      </c>
      <c r="F9" s="91">
        <f t="shared" si="0"/>
        <v>0.9784999999999999</v>
      </c>
      <c r="G9" s="89">
        <v>1</v>
      </c>
      <c r="H9" s="89">
        <v>1</v>
      </c>
      <c r="I9" s="89">
        <v>1</v>
      </c>
      <c r="J9" s="91">
        <f t="shared" si="1"/>
        <v>1</v>
      </c>
      <c r="K9" s="91">
        <f t="shared" si="2"/>
        <v>0.9780999999999999</v>
      </c>
      <c r="L9" s="59" t="s">
        <v>40</v>
      </c>
    </row>
    <row r="10" spans="1:12" s="59" customFormat="1" ht="38.25">
      <c r="A10" s="88" t="s">
        <v>44</v>
      </c>
      <c r="B10" s="87" t="s">
        <v>38</v>
      </c>
      <c r="C10" s="87">
        <v>1</v>
      </c>
      <c r="D10" s="89">
        <v>1</v>
      </c>
      <c r="E10" s="89">
        <v>0.31</v>
      </c>
      <c r="F10" s="91">
        <f t="shared" si="0"/>
        <v>0.8620000000000001</v>
      </c>
      <c r="G10" s="89">
        <v>1</v>
      </c>
      <c r="H10" s="89">
        <v>1</v>
      </c>
      <c r="I10" s="89">
        <v>1</v>
      </c>
      <c r="J10" s="91">
        <f t="shared" si="1"/>
        <v>1</v>
      </c>
      <c r="K10" s="91">
        <f t="shared" si="2"/>
        <v>0.9171999999999999</v>
      </c>
      <c r="L10" s="59" t="s">
        <v>75</v>
      </c>
    </row>
    <row r="11" spans="1:12" ht="35.25" customHeight="1">
      <c r="A11" s="116" t="s">
        <v>107</v>
      </c>
      <c r="B11" s="119" t="s">
        <v>108</v>
      </c>
      <c r="C11" s="125">
        <v>1</v>
      </c>
      <c r="D11" s="49">
        <v>1</v>
      </c>
      <c r="E11" s="49">
        <v>0.99</v>
      </c>
      <c r="F11" s="50">
        <f t="shared" si="0"/>
        <v>0.998</v>
      </c>
      <c r="G11" s="49">
        <v>1</v>
      </c>
      <c r="H11" s="118">
        <v>1</v>
      </c>
      <c r="I11" s="49">
        <v>1</v>
      </c>
      <c r="J11" s="49">
        <f t="shared" si="1"/>
        <v>1</v>
      </c>
      <c r="K11" s="50">
        <f t="shared" si="2"/>
        <v>0.9988</v>
      </c>
      <c r="L11" s="10" t="s">
        <v>40</v>
      </c>
    </row>
  </sheetData>
  <sheetProtection/>
  <autoFilter ref="A3:K3">
    <sortState ref="A4:K11">
      <sortCondition sortBy="value" ref="K4:K11"/>
    </sortState>
  </autoFilter>
  <mergeCells count="1">
    <mergeCell ref="A1:K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95" zoomScaleNormal="95" zoomScalePageLayoutView="0" workbookViewId="0" topLeftCell="A4">
      <selection activeCell="B8" sqref="B8:G8"/>
    </sheetView>
  </sheetViews>
  <sheetFormatPr defaultColWidth="9.00390625" defaultRowHeight="12.75"/>
  <cols>
    <col min="1" max="1" width="12.625" style="0" customWidth="1"/>
    <col min="2" max="2" width="29.875" style="0" customWidth="1"/>
    <col min="3" max="3" width="18.00390625" style="0" customWidth="1"/>
    <col min="4" max="4" width="17.75390625" style="0" customWidth="1"/>
    <col min="5" max="5" width="10.75390625" style="0" customWidth="1"/>
    <col min="6" max="6" width="15.375" style="0" customWidth="1"/>
    <col min="7" max="7" width="30.625" style="0" customWidth="1"/>
    <col min="11" max="11" width="7.253906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8.25" customHeight="1">
      <c r="A2" s="137" t="s">
        <v>1</v>
      </c>
      <c r="B2" s="138"/>
      <c r="C2" s="138"/>
      <c r="D2" s="138"/>
      <c r="E2" s="138"/>
      <c r="F2" s="138"/>
      <c r="G2" s="138"/>
      <c r="H2" s="4"/>
      <c r="I2" s="4"/>
      <c r="J2" s="4"/>
      <c r="K2" s="4"/>
    </row>
    <row r="3" spans="1:11" ht="15.75" hidden="1">
      <c r="A3" s="12"/>
      <c r="B3" s="12"/>
      <c r="C3" s="12"/>
      <c r="D3" s="12"/>
      <c r="E3" s="12"/>
      <c r="F3" s="12"/>
      <c r="G3" s="12"/>
      <c r="H3" s="4"/>
      <c r="I3" s="4"/>
      <c r="J3" s="4"/>
      <c r="K3" s="4"/>
    </row>
    <row r="4" spans="1:11" ht="78.75" customHeight="1">
      <c r="A4" s="130" t="s">
        <v>0</v>
      </c>
      <c r="B4" s="130" t="s">
        <v>2</v>
      </c>
      <c r="C4" s="130" t="s">
        <v>3</v>
      </c>
      <c r="D4" s="127" t="s">
        <v>4</v>
      </c>
      <c r="E4" s="128"/>
      <c r="F4" s="129"/>
      <c r="G4" s="130" t="s">
        <v>7</v>
      </c>
      <c r="H4" s="135" t="s">
        <v>66</v>
      </c>
      <c r="I4" s="135" t="s">
        <v>65</v>
      </c>
      <c r="J4" s="135" t="s">
        <v>64</v>
      </c>
      <c r="K4" s="135" t="s">
        <v>63</v>
      </c>
    </row>
    <row r="5" spans="1:11" ht="67.5" customHeight="1">
      <c r="A5" s="132"/>
      <c r="B5" s="132"/>
      <c r="C5" s="132"/>
      <c r="D5" s="130" t="s">
        <v>88</v>
      </c>
      <c r="E5" s="127" t="s">
        <v>79</v>
      </c>
      <c r="F5" s="129"/>
      <c r="G5" s="132"/>
      <c r="H5" s="135"/>
      <c r="I5" s="135"/>
      <c r="J5" s="135"/>
      <c r="K5" s="135"/>
    </row>
    <row r="6" spans="1:11" ht="33.75" customHeight="1">
      <c r="A6" s="131"/>
      <c r="B6" s="131"/>
      <c r="C6" s="131"/>
      <c r="D6" s="131"/>
      <c r="E6" s="13" t="s">
        <v>5</v>
      </c>
      <c r="F6" s="14" t="s">
        <v>6</v>
      </c>
      <c r="G6" s="131"/>
      <c r="H6" s="135"/>
      <c r="I6" s="135"/>
      <c r="J6" s="135"/>
      <c r="K6" s="135"/>
    </row>
    <row r="7" spans="1:11" ht="15.75">
      <c r="A7" s="62">
        <v>1</v>
      </c>
      <c r="B7" s="62">
        <v>2</v>
      </c>
      <c r="C7" s="62">
        <v>3</v>
      </c>
      <c r="D7" s="13">
        <v>4</v>
      </c>
      <c r="E7" s="62">
        <v>5</v>
      </c>
      <c r="F7" s="62">
        <v>6</v>
      </c>
      <c r="G7" s="62">
        <v>7</v>
      </c>
      <c r="H7" s="16"/>
      <c r="I7" s="17"/>
      <c r="J7" s="17"/>
      <c r="K7" s="17"/>
    </row>
    <row r="8" spans="1:11" ht="44.25" customHeight="1">
      <c r="A8" s="18">
        <v>1</v>
      </c>
      <c r="B8" s="133" t="s">
        <v>102</v>
      </c>
      <c r="C8" s="134"/>
      <c r="D8" s="134"/>
      <c r="E8" s="134"/>
      <c r="F8" s="134"/>
      <c r="G8" s="134"/>
      <c r="H8" s="16"/>
      <c r="I8" s="17"/>
      <c r="J8" s="17"/>
      <c r="K8" s="17"/>
    </row>
    <row r="9" spans="1:11" ht="81.75" customHeight="1">
      <c r="A9" s="64">
        <v>2</v>
      </c>
      <c r="B9" s="64" t="s">
        <v>8</v>
      </c>
      <c r="C9" s="20" t="s">
        <v>9</v>
      </c>
      <c r="D9" s="21">
        <v>100</v>
      </c>
      <c r="E9" s="21">
        <v>100</v>
      </c>
      <c r="F9" s="21">
        <v>100</v>
      </c>
      <c r="G9" s="64"/>
      <c r="H9" s="23">
        <f>F9/E9</f>
        <v>1</v>
      </c>
      <c r="I9" s="24">
        <f>F9/D9</f>
        <v>1</v>
      </c>
      <c r="J9" s="24">
        <f>H9*I9</f>
        <v>1</v>
      </c>
      <c r="K9" s="17">
        <v>0.5</v>
      </c>
    </row>
    <row r="10" spans="1:11" s="1" customFormat="1" ht="87" customHeight="1">
      <c r="A10" s="14">
        <v>3</v>
      </c>
      <c r="B10" s="14" t="s">
        <v>10</v>
      </c>
      <c r="C10" s="20" t="s">
        <v>9</v>
      </c>
      <c r="D10" s="14">
        <v>100</v>
      </c>
      <c r="E10" s="111">
        <v>100</v>
      </c>
      <c r="F10" s="14">
        <v>100</v>
      </c>
      <c r="G10" s="14"/>
      <c r="H10" s="23">
        <f>F10/E10</f>
        <v>1</v>
      </c>
      <c r="I10" s="24">
        <f>F10/D10</f>
        <v>1</v>
      </c>
      <c r="J10" s="24">
        <f>H10*I10</f>
        <v>1</v>
      </c>
      <c r="K10" s="93">
        <v>0.5</v>
      </c>
    </row>
    <row r="11" spans="1:11" s="10" customFormat="1" ht="24" customHeight="1">
      <c r="A11" s="40"/>
      <c r="B11" s="133" t="s">
        <v>21</v>
      </c>
      <c r="C11" s="134"/>
      <c r="D11" s="134"/>
      <c r="E11" s="134"/>
      <c r="F11" s="134"/>
      <c r="G11" s="136"/>
      <c r="H11" s="42"/>
      <c r="I11" s="42"/>
      <c r="J11" s="96"/>
      <c r="K11" s="42">
        <f>K9*J9+J10*K10</f>
        <v>1</v>
      </c>
    </row>
  </sheetData>
  <sheetProtection/>
  <mergeCells count="14">
    <mergeCell ref="K4:K6"/>
    <mergeCell ref="B11:G11"/>
    <mergeCell ref="A2:G2"/>
    <mergeCell ref="B4:B6"/>
    <mergeCell ref="C4:C6"/>
    <mergeCell ref="E5:F5"/>
    <mergeCell ref="H4:H6"/>
    <mergeCell ref="D4:F4"/>
    <mergeCell ref="D5:D6"/>
    <mergeCell ref="A4:A6"/>
    <mergeCell ref="G4:G6"/>
    <mergeCell ref="B8:G8"/>
    <mergeCell ref="J4:J6"/>
    <mergeCell ref="I4:I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375" style="0" customWidth="1"/>
    <col min="2" max="2" width="28.125" style="0" customWidth="1"/>
    <col min="3" max="3" width="15.125" style="0" customWidth="1"/>
    <col min="4" max="4" width="14.625" style="0" customWidth="1"/>
    <col min="5" max="5" width="11.875" style="0" customWidth="1"/>
    <col min="6" max="6" width="14.875" style="0" customWidth="1"/>
    <col min="7" max="7" width="27.375" style="0" customWidth="1"/>
    <col min="9" max="9" width="10.25390625" style="0" customWidth="1"/>
    <col min="11" max="11" width="7.25390625" style="0" customWidth="1"/>
    <col min="13" max="13" width="8.75390625" style="0" customWidth="1"/>
  </cols>
  <sheetData>
    <row r="1" spans="1:1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6"/>
    </row>
    <row r="2" spans="1:11" ht="29.25" customHeight="1">
      <c r="A2" s="137" t="s">
        <v>1</v>
      </c>
      <c r="B2" s="138"/>
      <c r="C2" s="138"/>
      <c r="D2" s="138"/>
      <c r="E2" s="138"/>
      <c r="F2" s="138"/>
      <c r="G2" s="138"/>
      <c r="H2" s="4"/>
      <c r="I2" s="4"/>
      <c r="J2" s="4"/>
      <c r="K2" s="4"/>
    </row>
    <row r="3" spans="1:11" ht="18.75" customHeight="1">
      <c r="A3" s="12"/>
      <c r="B3" s="12"/>
      <c r="C3" s="12"/>
      <c r="D3" s="12"/>
      <c r="E3" s="12"/>
      <c r="F3" s="12"/>
      <c r="G3" s="12"/>
      <c r="H3" s="4"/>
      <c r="I3" s="4"/>
      <c r="J3" s="4"/>
      <c r="K3" s="4"/>
    </row>
    <row r="4" spans="1:11" ht="15" customHeight="1">
      <c r="A4" s="130" t="s">
        <v>0</v>
      </c>
      <c r="B4" s="130" t="s">
        <v>2</v>
      </c>
      <c r="C4" s="130" t="s">
        <v>3</v>
      </c>
      <c r="D4" s="127" t="s">
        <v>4</v>
      </c>
      <c r="E4" s="128"/>
      <c r="F4" s="129"/>
      <c r="G4" s="130" t="s">
        <v>7</v>
      </c>
      <c r="H4" s="135" t="s">
        <v>18</v>
      </c>
      <c r="I4" s="135" t="s">
        <v>19</v>
      </c>
      <c r="J4" s="135" t="s">
        <v>20</v>
      </c>
      <c r="K4" s="135" t="s">
        <v>63</v>
      </c>
    </row>
    <row r="5" spans="1:11" ht="76.5" customHeight="1">
      <c r="A5" s="132"/>
      <c r="B5" s="132"/>
      <c r="C5" s="132"/>
      <c r="D5" s="130" t="s">
        <v>88</v>
      </c>
      <c r="E5" s="127" t="s">
        <v>79</v>
      </c>
      <c r="F5" s="129"/>
      <c r="G5" s="132"/>
      <c r="H5" s="135"/>
      <c r="I5" s="135"/>
      <c r="J5" s="135"/>
      <c r="K5" s="135"/>
    </row>
    <row r="6" spans="1:11" ht="42" customHeight="1">
      <c r="A6" s="131"/>
      <c r="B6" s="131"/>
      <c r="C6" s="131"/>
      <c r="D6" s="131"/>
      <c r="E6" s="13" t="s">
        <v>5</v>
      </c>
      <c r="F6" s="14" t="s">
        <v>6</v>
      </c>
      <c r="G6" s="131"/>
      <c r="H6" s="135"/>
      <c r="I6" s="135"/>
      <c r="J6" s="135"/>
      <c r="K6" s="135"/>
    </row>
    <row r="7" spans="1:11" ht="22.5" customHeight="1">
      <c r="A7" s="62">
        <v>1</v>
      </c>
      <c r="B7" s="62">
        <v>2</v>
      </c>
      <c r="C7" s="62">
        <v>3</v>
      </c>
      <c r="D7" s="13">
        <v>4</v>
      </c>
      <c r="E7" s="62">
        <v>5</v>
      </c>
      <c r="F7" s="62">
        <v>6</v>
      </c>
      <c r="G7" s="62">
        <v>7</v>
      </c>
      <c r="H7" s="16"/>
      <c r="I7" s="17"/>
      <c r="J7" s="17"/>
      <c r="K7" s="17"/>
    </row>
    <row r="8" spans="1:11" ht="39.75" customHeight="1">
      <c r="A8" s="18">
        <v>1</v>
      </c>
      <c r="B8" s="133" t="s">
        <v>89</v>
      </c>
      <c r="C8" s="134"/>
      <c r="D8" s="134"/>
      <c r="E8" s="134"/>
      <c r="F8" s="134"/>
      <c r="G8" s="136"/>
      <c r="H8" s="16"/>
      <c r="I8" s="17"/>
      <c r="J8" s="17"/>
      <c r="K8" s="17"/>
    </row>
    <row r="9" spans="1:13" s="4" customFormat="1" ht="57.75" customHeight="1">
      <c r="A9" s="62">
        <v>3</v>
      </c>
      <c r="B9" s="92" t="s">
        <v>12</v>
      </c>
      <c r="C9" s="31" t="s">
        <v>11</v>
      </c>
      <c r="D9" s="31">
        <v>30.4</v>
      </c>
      <c r="E9" s="31">
        <v>30.2</v>
      </c>
      <c r="F9" s="31">
        <v>30.2</v>
      </c>
      <c r="G9" s="62"/>
      <c r="H9" s="23">
        <f>F9/E9</f>
        <v>1</v>
      </c>
      <c r="I9" s="24">
        <f>F9/D9</f>
        <v>0.993421052631579</v>
      </c>
      <c r="J9" s="24">
        <f>H9*I9</f>
        <v>0.993421052631579</v>
      </c>
      <c r="K9" s="17">
        <v>0.4</v>
      </c>
      <c r="L9"/>
      <c r="M9"/>
    </row>
    <row r="10" spans="1:13" s="4" customFormat="1" ht="80.25" customHeight="1">
      <c r="A10" s="14">
        <v>4</v>
      </c>
      <c r="B10" s="94" t="s">
        <v>50</v>
      </c>
      <c r="C10" s="32" t="s">
        <v>11</v>
      </c>
      <c r="D10" s="32">
        <v>70</v>
      </c>
      <c r="E10" s="32">
        <v>72</v>
      </c>
      <c r="F10" s="32">
        <v>72</v>
      </c>
      <c r="G10" s="14"/>
      <c r="H10" s="23">
        <f>F10/E10</f>
        <v>1</v>
      </c>
      <c r="I10" s="24">
        <f>F10/D10</f>
        <v>1.0285714285714285</v>
      </c>
      <c r="J10" s="24">
        <f>H10*I10</f>
        <v>1.0285714285714285</v>
      </c>
      <c r="K10" s="93">
        <v>0.2</v>
      </c>
      <c r="L10"/>
      <c r="M10"/>
    </row>
    <row r="11" spans="1:13" s="7" customFormat="1" ht="126.75" customHeight="1">
      <c r="A11" s="14">
        <v>6</v>
      </c>
      <c r="B11" s="95" t="s">
        <v>51</v>
      </c>
      <c r="C11" s="30" t="s">
        <v>11</v>
      </c>
      <c r="D11" s="62">
        <v>100</v>
      </c>
      <c r="E11" s="26">
        <v>100</v>
      </c>
      <c r="F11" s="26">
        <v>100</v>
      </c>
      <c r="G11" s="62"/>
      <c r="H11" s="23">
        <f>F11/E11</f>
        <v>1</v>
      </c>
      <c r="I11" s="24">
        <f>F11/D11</f>
        <v>1</v>
      </c>
      <c r="J11" s="24">
        <f>H11*I11</f>
        <v>1</v>
      </c>
      <c r="K11" s="68">
        <v>0.4</v>
      </c>
      <c r="L11"/>
      <c r="M11"/>
    </row>
    <row r="12" spans="1:12" s="10" customFormat="1" ht="24" customHeight="1">
      <c r="A12" s="40"/>
      <c r="B12" s="133" t="s">
        <v>21</v>
      </c>
      <c r="C12" s="134"/>
      <c r="D12" s="134"/>
      <c r="E12" s="134"/>
      <c r="F12" s="134"/>
      <c r="G12" s="136"/>
      <c r="H12" s="42"/>
      <c r="I12" s="42"/>
      <c r="J12" s="96"/>
      <c r="K12" s="42">
        <f>J9*K9+J10*K10+J11*K11</f>
        <v>1.0030827067669175</v>
      </c>
      <c r="L12" s="48"/>
    </row>
    <row r="13" spans="1:13" s="4" customFormat="1" ht="53.2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4" customFormat="1" ht="14.2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4" customFormat="1" ht="29.2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7" customFormat="1" ht="42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4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4" customFormat="1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/>
  <mergeCells count="14">
    <mergeCell ref="B12:G12"/>
    <mergeCell ref="D5:D6"/>
    <mergeCell ref="E5:F5"/>
    <mergeCell ref="B8:G8"/>
    <mergeCell ref="K4:K6"/>
    <mergeCell ref="A2:G2"/>
    <mergeCell ref="A4:A6"/>
    <mergeCell ref="B4:B6"/>
    <mergeCell ref="C4:C6"/>
    <mergeCell ref="D4:F4"/>
    <mergeCell ref="G4:G6"/>
    <mergeCell ref="H4:H6"/>
    <mergeCell ref="I4:I6"/>
    <mergeCell ref="J4:J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6">
      <selection activeCell="J15" sqref="J15"/>
    </sheetView>
  </sheetViews>
  <sheetFormatPr defaultColWidth="9.00390625" defaultRowHeight="12.75"/>
  <cols>
    <col min="1" max="1" width="12.25390625" style="2" customWidth="1"/>
    <col min="2" max="2" width="46.625" style="0" customWidth="1"/>
    <col min="3" max="3" width="13.125" style="0" customWidth="1"/>
    <col min="4" max="4" width="18.125" style="0" customWidth="1"/>
    <col min="5" max="5" width="13.375" style="0" customWidth="1"/>
    <col min="6" max="6" width="14.25390625" style="0" customWidth="1"/>
    <col min="7" max="7" width="25.75390625" style="0" customWidth="1"/>
    <col min="11" max="11" width="8.00390625" style="0" customWidth="1"/>
    <col min="12" max="12" width="9.75390625" style="0" bestFit="1" customWidth="1"/>
    <col min="13" max="13" width="13.375" style="0" bestFit="1" customWidth="1"/>
  </cols>
  <sheetData>
    <row r="1" spans="1:11" ht="37.5" customHeight="1">
      <c r="A1" s="137" t="s">
        <v>1</v>
      </c>
      <c r="B1" s="138"/>
      <c r="C1" s="138"/>
      <c r="D1" s="138"/>
      <c r="E1" s="138"/>
      <c r="F1" s="138"/>
      <c r="G1" s="138"/>
      <c r="H1" s="11"/>
      <c r="I1" s="4"/>
      <c r="J1" s="4"/>
      <c r="K1" s="4"/>
    </row>
    <row r="2" spans="1:11" ht="15.75">
      <c r="A2" s="12"/>
      <c r="B2" s="12"/>
      <c r="C2" s="12"/>
      <c r="D2" s="12"/>
      <c r="E2" s="12"/>
      <c r="F2" s="12"/>
      <c r="G2" s="12"/>
      <c r="H2" s="11"/>
      <c r="I2" s="4"/>
      <c r="J2" s="4"/>
      <c r="K2" s="4"/>
    </row>
    <row r="3" spans="1:11" ht="53.25" customHeight="1">
      <c r="A3" s="130" t="s">
        <v>0</v>
      </c>
      <c r="B3" s="130" t="s">
        <v>2</v>
      </c>
      <c r="C3" s="130" t="s">
        <v>3</v>
      </c>
      <c r="D3" s="127" t="s">
        <v>4</v>
      </c>
      <c r="E3" s="128"/>
      <c r="F3" s="129"/>
      <c r="G3" s="130" t="s">
        <v>7</v>
      </c>
      <c r="H3" s="135" t="s">
        <v>18</v>
      </c>
      <c r="I3" s="135" t="s">
        <v>19</v>
      </c>
      <c r="J3" s="135" t="s">
        <v>20</v>
      </c>
      <c r="K3" s="135" t="s">
        <v>63</v>
      </c>
    </row>
    <row r="4" spans="1:11" ht="36.75" customHeight="1">
      <c r="A4" s="132"/>
      <c r="B4" s="132"/>
      <c r="C4" s="132"/>
      <c r="D4" s="130" t="s">
        <v>78</v>
      </c>
      <c r="E4" s="127" t="s">
        <v>79</v>
      </c>
      <c r="F4" s="129"/>
      <c r="G4" s="132"/>
      <c r="H4" s="135"/>
      <c r="I4" s="135"/>
      <c r="J4" s="135"/>
      <c r="K4" s="135"/>
    </row>
    <row r="5" spans="1:11" ht="63" customHeight="1">
      <c r="A5" s="131"/>
      <c r="B5" s="131"/>
      <c r="C5" s="131"/>
      <c r="D5" s="131"/>
      <c r="E5" s="13" t="s">
        <v>5</v>
      </c>
      <c r="F5" s="14" t="s">
        <v>6</v>
      </c>
      <c r="G5" s="131"/>
      <c r="H5" s="135"/>
      <c r="I5" s="135"/>
      <c r="J5" s="135"/>
      <c r="K5" s="135"/>
    </row>
    <row r="6" spans="1:11" ht="15.75">
      <c r="A6" s="61">
        <v>1</v>
      </c>
      <c r="B6" s="61">
        <v>2</v>
      </c>
      <c r="C6" s="61">
        <v>3</v>
      </c>
      <c r="D6" s="13">
        <v>4</v>
      </c>
      <c r="E6" s="61">
        <v>5</v>
      </c>
      <c r="F6" s="61">
        <v>6</v>
      </c>
      <c r="G6" s="61">
        <v>7</v>
      </c>
      <c r="H6" s="16"/>
      <c r="I6" s="17"/>
      <c r="J6" s="17"/>
      <c r="K6" s="17"/>
    </row>
    <row r="7" spans="1:11" ht="41.25" customHeight="1">
      <c r="A7" s="18">
        <v>1</v>
      </c>
      <c r="B7" s="139" t="s">
        <v>80</v>
      </c>
      <c r="C7" s="134"/>
      <c r="D7" s="134"/>
      <c r="E7" s="134"/>
      <c r="F7" s="134"/>
      <c r="G7" s="136"/>
      <c r="H7" s="16"/>
      <c r="I7" s="17"/>
      <c r="J7" s="17"/>
      <c r="K7" s="17"/>
    </row>
    <row r="8" spans="1:11" ht="48" customHeight="1">
      <c r="A8" s="74">
        <v>2</v>
      </c>
      <c r="B8" s="76" t="s">
        <v>81</v>
      </c>
      <c r="C8" s="75" t="s">
        <v>46</v>
      </c>
      <c r="D8" s="67">
        <v>0</v>
      </c>
      <c r="E8" s="67">
        <v>0</v>
      </c>
      <c r="F8" s="67">
        <v>0</v>
      </c>
      <c r="G8" s="22"/>
      <c r="H8" s="68">
        <v>1</v>
      </c>
      <c r="I8" s="68">
        <v>1</v>
      </c>
      <c r="J8" s="68">
        <v>1</v>
      </c>
      <c r="K8" s="69">
        <v>0.02</v>
      </c>
    </row>
    <row r="9" spans="1:11" ht="44.25" customHeight="1">
      <c r="A9" s="74">
        <v>3</v>
      </c>
      <c r="B9" s="76" t="s">
        <v>48</v>
      </c>
      <c r="C9" s="75" t="s">
        <v>46</v>
      </c>
      <c r="D9" s="67">
        <v>2</v>
      </c>
      <c r="E9" s="67">
        <v>6</v>
      </c>
      <c r="F9" s="67">
        <v>6</v>
      </c>
      <c r="G9" s="22"/>
      <c r="H9" s="68">
        <f>F9/E9</f>
        <v>1</v>
      </c>
      <c r="I9" s="68">
        <v>1.1</v>
      </c>
      <c r="J9" s="68">
        <v>1</v>
      </c>
      <c r="K9" s="69">
        <v>0.22</v>
      </c>
    </row>
    <row r="10" spans="1:11" ht="39.75" customHeight="1">
      <c r="A10" s="74">
        <v>4</v>
      </c>
      <c r="B10" s="76" t="s">
        <v>49</v>
      </c>
      <c r="C10" s="75" t="s">
        <v>46</v>
      </c>
      <c r="D10" s="70">
        <v>1</v>
      </c>
      <c r="E10" s="70">
        <v>1</v>
      </c>
      <c r="F10" s="67">
        <v>1</v>
      </c>
      <c r="G10" s="22"/>
      <c r="H10" s="68">
        <f>F10/E10</f>
        <v>1</v>
      </c>
      <c r="I10" s="68">
        <f>F10/D10</f>
        <v>1</v>
      </c>
      <c r="J10" s="68">
        <f>I10*H10</f>
        <v>1</v>
      </c>
      <c r="K10" s="68">
        <v>0.01</v>
      </c>
    </row>
    <row r="11" spans="1:11" ht="30" customHeight="1">
      <c r="A11" s="74">
        <v>5</v>
      </c>
      <c r="B11" s="76" t="s">
        <v>82</v>
      </c>
      <c r="C11" s="75" t="s">
        <v>46</v>
      </c>
      <c r="D11" s="70">
        <v>4</v>
      </c>
      <c r="E11" s="70">
        <v>0</v>
      </c>
      <c r="F11" s="67">
        <v>0</v>
      </c>
      <c r="G11" s="22"/>
      <c r="H11" s="68">
        <v>1</v>
      </c>
      <c r="I11" s="68">
        <f>F11/D11</f>
        <v>0</v>
      </c>
      <c r="J11" s="68">
        <v>1</v>
      </c>
      <c r="K11" s="69">
        <v>0.02</v>
      </c>
    </row>
    <row r="12" spans="1:11" ht="45" customHeight="1">
      <c r="A12" s="77">
        <v>6</v>
      </c>
      <c r="B12" s="76" t="s">
        <v>83</v>
      </c>
      <c r="C12" s="75" t="s">
        <v>46</v>
      </c>
      <c r="D12" s="73">
        <v>0</v>
      </c>
      <c r="E12" s="73">
        <v>4</v>
      </c>
      <c r="F12" s="72">
        <v>4</v>
      </c>
      <c r="G12" s="72"/>
      <c r="H12" s="68">
        <f>F12/E12</f>
        <v>1</v>
      </c>
      <c r="I12" s="68">
        <v>1</v>
      </c>
      <c r="J12" s="68">
        <v>1</v>
      </c>
      <c r="K12" s="68">
        <v>0.01</v>
      </c>
    </row>
    <row r="13" spans="1:11" ht="63" customHeight="1">
      <c r="A13" s="78">
        <v>7</v>
      </c>
      <c r="B13" s="76" t="s">
        <v>84</v>
      </c>
      <c r="C13" s="79" t="s">
        <v>9</v>
      </c>
      <c r="D13" s="73">
        <v>100</v>
      </c>
      <c r="E13" s="80">
        <v>100</v>
      </c>
      <c r="F13" s="73">
        <v>99.3</v>
      </c>
      <c r="G13" s="73"/>
      <c r="H13" s="68">
        <f>F13/E13</f>
        <v>0.993</v>
      </c>
      <c r="I13" s="68">
        <f>F13/D13</f>
        <v>0.993</v>
      </c>
      <c r="J13" s="68">
        <f>I13*H13</f>
        <v>0.986049</v>
      </c>
      <c r="K13" s="69">
        <v>0.71</v>
      </c>
    </row>
    <row r="14" spans="1:11" ht="69" customHeight="1">
      <c r="A14" s="77">
        <v>8</v>
      </c>
      <c r="B14" s="76" t="s">
        <v>85</v>
      </c>
      <c r="C14" s="81" t="s">
        <v>86</v>
      </c>
      <c r="D14" s="72">
        <v>0</v>
      </c>
      <c r="E14" s="72">
        <v>1</v>
      </c>
      <c r="F14" s="72">
        <v>1</v>
      </c>
      <c r="G14" s="72"/>
      <c r="H14" s="68">
        <f>F14/E14</f>
        <v>1</v>
      </c>
      <c r="I14" s="68">
        <v>1</v>
      </c>
      <c r="J14" s="68">
        <v>1</v>
      </c>
      <c r="K14" s="68">
        <v>0.01</v>
      </c>
    </row>
    <row r="15" spans="1:12" ht="24" customHeight="1">
      <c r="A15" s="22">
        <v>9</v>
      </c>
      <c r="B15" s="82" t="s">
        <v>21</v>
      </c>
      <c r="C15" s="83"/>
      <c r="D15" s="83"/>
      <c r="E15" s="83"/>
      <c r="F15" s="83"/>
      <c r="G15" s="84"/>
      <c r="H15" s="68"/>
      <c r="I15" s="68"/>
      <c r="J15" s="85"/>
      <c r="K15" s="68">
        <f>J9*K9+J10*K10+J11*K11+J12*K12+J13*K13+J14*K14</f>
        <v>0.97009479</v>
      </c>
      <c r="L15" s="47"/>
    </row>
    <row r="16" spans="1:11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</sheetData>
  <sheetProtection/>
  <mergeCells count="13">
    <mergeCell ref="I3:I5"/>
    <mergeCell ref="J3:J5"/>
    <mergeCell ref="E4:F4"/>
    <mergeCell ref="B7:G7"/>
    <mergeCell ref="K3:K5"/>
    <mergeCell ref="A1:G1"/>
    <mergeCell ref="A3:A5"/>
    <mergeCell ref="B3:B5"/>
    <mergeCell ref="C3:C5"/>
    <mergeCell ref="D3:F3"/>
    <mergeCell ref="G3:G5"/>
    <mergeCell ref="D4:D5"/>
    <mergeCell ref="H3:H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="75" zoomScaleNormal="75" zoomScalePageLayoutView="0" workbookViewId="0" topLeftCell="A16">
      <selection activeCell="J27" sqref="J27"/>
    </sheetView>
  </sheetViews>
  <sheetFormatPr defaultColWidth="9.00390625" defaultRowHeight="12.75"/>
  <cols>
    <col min="1" max="1" width="8.125" style="3" customWidth="1"/>
    <col min="2" max="2" width="42.125" style="3" customWidth="1"/>
    <col min="3" max="3" width="11.625" style="3" customWidth="1"/>
    <col min="4" max="4" width="13.875" style="3" customWidth="1"/>
    <col min="5" max="5" width="14.625" style="3" customWidth="1"/>
    <col min="6" max="6" width="18.375" style="3" customWidth="1"/>
    <col min="7" max="7" width="36.125" style="3" customWidth="1"/>
    <col min="8" max="10" width="9.125" style="3" customWidth="1"/>
    <col min="11" max="11" width="10.25390625" style="3" customWidth="1"/>
    <col min="12" max="12" width="10.625" style="3" customWidth="1"/>
    <col min="13" max="13" width="13.375" style="3" bestFit="1" customWidth="1"/>
    <col min="14" max="16384" width="9.125" style="3" customWidth="1"/>
  </cols>
  <sheetData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>
      <c r="A3" s="137" t="s">
        <v>1</v>
      </c>
      <c r="B3" s="138"/>
      <c r="C3" s="138"/>
      <c r="D3" s="138"/>
      <c r="E3" s="138"/>
      <c r="F3" s="138"/>
      <c r="G3" s="138"/>
      <c r="H3" s="11"/>
      <c r="I3" s="4"/>
      <c r="J3" s="4"/>
    </row>
    <row r="4" spans="1:10" ht="5.25" customHeight="1">
      <c r="A4" s="12"/>
      <c r="B4" s="12"/>
      <c r="C4" s="12"/>
      <c r="D4" s="12"/>
      <c r="E4" s="12"/>
      <c r="F4" s="12"/>
      <c r="G4" s="12"/>
      <c r="H4" s="11"/>
      <c r="I4" s="4"/>
      <c r="J4" s="4"/>
    </row>
    <row r="5" spans="1:11" ht="70.5" customHeight="1">
      <c r="A5" s="130" t="s">
        <v>0</v>
      </c>
      <c r="B5" s="130" t="s">
        <v>2</v>
      </c>
      <c r="C5" s="130" t="s">
        <v>3</v>
      </c>
      <c r="D5" s="127" t="s">
        <v>4</v>
      </c>
      <c r="E5" s="128"/>
      <c r="F5" s="129"/>
      <c r="G5" s="130" t="s">
        <v>7</v>
      </c>
      <c r="H5" s="135" t="s">
        <v>18</v>
      </c>
      <c r="I5" s="135" t="s">
        <v>19</v>
      </c>
      <c r="J5" s="135" t="s">
        <v>20</v>
      </c>
      <c r="K5" s="135" t="s">
        <v>63</v>
      </c>
    </row>
    <row r="6" spans="1:11" ht="36.75" customHeight="1">
      <c r="A6" s="132"/>
      <c r="B6" s="132"/>
      <c r="C6" s="132"/>
      <c r="D6" s="130" t="s">
        <v>88</v>
      </c>
      <c r="E6" s="127" t="s">
        <v>79</v>
      </c>
      <c r="F6" s="129"/>
      <c r="G6" s="132"/>
      <c r="H6" s="135"/>
      <c r="I6" s="135"/>
      <c r="J6" s="135"/>
      <c r="K6" s="135"/>
    </row>
    <row r="7" spans="1:11" ht="63" customHeight="1">
      <c r="A7" s="131"/>
      <c r="B7" s="131"/>
      <c r="C7" s="131"/>
      <c r="D7" s="131"/>
      <c r="E7" s="13" t="s">
        <v>5</v>
      </c>
      <c r="F7" s="14" t="s">
        <v>6</v>
      </c>
      <c r="G7" s="131"/>
      <c r="H7" s="135"/>
      <c r="I7" s="135"/>
      <c r="J7" s="135"/>
      <c r="K7" s="135"/>
    </row>
    <row r="8" spans="1:11" ht="15.75">
      <c r="A8" s="15">
        <v>1</v>
      </c>
      <c r="B8" s="15">
        <v>2</v>
      </c>
      <c r="C8" s="15">
        <v>3</v>
      </c>
      <c r="D8" s="13">
        <v>4</v>
      </c>
      <c r="E8" s="15">
        <v>5</v>
      </c>
      <c r="F8" s="15">
        <v>6</v>
      </c>
      <c r="G8" s="15">
        <v>7</v>
      </c>
      <c r="H8" s="16"/>
      <c r="I8" s="17"/>
      <c r="J8" s="17"/>
      <c r="K8" s="49"/>
    </row>
    <row r="9" spans="1:11" ht="41.25" customHeight="1">
      <c r="A9" s="18">
        <v>1</v>
      </c>
      <c r="B9" s="133" t="s">
        <v>90</v>
      </c>
      <c r="C9" s="134"/>
      <c r="D9" s="134"/>
      <c r="E9" s="134"/>
      <c r="F9" s="134"/>
      <c r="G9" s="134"/>
      <c r="H9" s="16"/>
      <c r="I9" s="17"/>
      <c r="J9" s="17"/>
      <c r="K9" s="49"/>
    </row>
    <row r="10" spans="1:11" ht="47.25" customHeight="1">
      <c r="A10" s="14">
        <v>2</v>
      </c>
      <c r="B10" s="33" t="s">
        <v>67</v>
      </c>
      <c r="C10" s="15" t="s">
        <v>46</v>
      </c>
      <c r="D10" s="15">
        <v>0</v>
      </c>
      <c r="E10" s="15">
        <v>0</v>
      </c>
      <c r="F10" s="15">
        <v>0</v>
      </c>
      <c r="G10" s="31"/>
      <c r="H10" s="23">
        <v>1</v>
      </c>
      <c r="I10" s="24">
        <v>1</v>
      </c>
      <c r="J10" s="24">
        <f aca="true" t="shared" si="0" ref="J10:J18">H10*I10</f>
        <v>1</v>
      </c>
      <c r="K10" s="49">
        <v>0.1</v>
      </c>
    </row>
    <row r="11" spans="1:11" ht="47.25" customHeight="1">
      <c r="A11" s="14">
        <v>3</v>
      </c>
      <c r="B11" s="52" t="s">
        <v>91</v>
      </c>
      <c r="C11" s="53" t="s">
        <v>61</v>
      </c>
      <c r="D11" s="53">
        <v>0</v>
      </c>
      <c r="E11" s="53">
        <v>3</v>
      </c>
      <c r="F11" s="53">
        <v>3</v>
      </c>
      <c r="G11" s="35"/>
      <c r="H11" s="23">
        <f aca="true" t="shared" si="1" ref="H11:H18">F11/E11</f>
        <v>1</v>
      </c>
      <c r="I11" s="24">
        <v>1</v>
      </c>
      <c r="J11" s="24">
        <v>1</v>
      </c>
      <c r="K11" s="49">
        <v>0.1</v>
      </c>
    </row>
    <row r="12" spans="1:11" ht="47.25" customHeight="1">
      <c r="A12" s="14">
        <v>4</v>
      </c>
      <c r="B12" s="54" t="s">
        <v>52</v>
      </c>
      <c r="C12" s="53" t="s">
        <v>59</v>
      </c>
      <c r="D12" s="53">
        <v>0.71</v>
      </c>
      <c r="E12" s="53">
        <v>0.71</v>
      </c>
      <c r="F12" s="53">
        <v>0.71</v>
      </c>
      <c r="G12" s="35"/>
      <c r="H12" s="23">
        <f t="shared" si="1"/>
        <v>1</v>
      </c>
      <c r="I12" s="24">
        <f>F12/D12</f>
        <v>1</v>
      </c>
      <c r="J12" s="24">
        <f t="shared" si="0"/>
        <v>1</v>
      </c>
      <c r="K12" s="49">
        <v>0.1</v>
      </c>
    </row>
    <row r="13" spans="1:11" ht="81.75" customHeight="1">
      <c r="A13" s="15">
        <v>5</v>
      </c>
      <c r="B13" s="51" t="s">
        <v>53</v>
      </c>
      <c r="C13" s="45" t="s">
        <v>14</v>
      </c>
      <c r="D13" s="45">
        <v>11</v>
      </c>
      <c r="E13" s="45">
        <v>14</v>
      </c>
      <c r="F13" s="45">
        <v>14</v>
      </c>
      <c r="G13" s="32"/>
      <c r="H13" s="23">
        <f t="shared" si="1"/>
        <v>1</v>
      </c>
      <c r="I13" s="24">
        <v>1.1</v>
      </c>
      <c r="J13" s="24">
        <f t="shared" si="0"/>
        <v>1.1</v>
      </c>
      <c r="K13" s="49">
        <v>0.025</v>
      </c>
    </row>
    <row r="14" spans="1:13" ht="128.25" customHeight="1">
      <c r="A14" s="14">
        <v>6</v>
      </c>
      <c r="B14" s="34" t="s">
        <v>41</v>
      </c>
      <c r="C14" s="14" t="s">
        <v>14</v>
      </c>
      <c r="D14" s="14">
        <v>26</v>
      </c>
      <c r="E14" s="14">
        <v>0</v>
      </c>
      <c r="F14" s="14">
        <v>0</v>
      </c>
      <c r="G14" s="35"/>
      <c r="H14" s="23">
        <v>1</v>
      </c>
      <c r="I14" s="24">
        <f>F14/D14</f>
        <v>0</v>
      </c>
      <c r="J14" s="24">
        <v>1</v>
      </c>
      <c r="K14" s="49">
        <v>0.1</v>
      </c>
      <c r="M14" s="8"/>
    </row>
    <row r="15" spans="1:13" ht="33" customHeight="1">
      <c r="A15" s="14">
        <v>6</v>
      </c>
      <c r="B15" s="33" t="s">
        <v>16</v>
      </c>
      <c r="C15" s="15" t="s">
        <v>9</v>
      </c>
      <c r="D15" s="15">
        <v>100</v>
      </c>
      <c r="E15" s="15">
        <v>100</v>
      </c>
      <c r="F15" s="15">
        <v>100</v>
      </c>
      <c r="G15" s="36"/>
      <c r="H15" s="23">
        <f t="shared" si="1"/>
        <v>1</v>
      </c>
      <c r="I15" s="24">
        <f>F15/D15</f>
        <v>1</v>
      </c>
      <c r="J15" s="24">
        <f t="shared" si="0"/>
        <v>1</v>
      </c>
      <c r="K15" s="49">
        <v>0.1</v>
      </c>
      <c r="M15" s="8"/>
    </row>
    <row r="16" spans="1:13" ht="18" customHeight="1">
      <c r="A16" s="15">
        <v>7</v>
      </c>
      <c r="B16" s="33" t="s">
        <v>54</v>
      </c>
      <c r="C16" s="15" t="s">
        <v>57</v>
      </c>
      <c r="D16" s="15">
        <v>298730</v>
      </c>
      <c r="E16" s="15">
        <v>298730</v>
      </c>
      <c r="F16" s="15">
        <v>298730</v>
      </c>
      <c r="G16" s="35"/>
      <c r="H16" s="23">
        <f t="shared" si="1"/>
        <v>1</v>
      </c>
      <c r="I16" s="24">
        <v>1</v>
      </c>
      <c r="J16" s="24">
        <f t="shared" si="0"/>
        <v>1</v>
      </c>
      <c r="K16" s="49">
        <v>0.1</v>
      </c>
      <c r="M16" s="8"/>
    </row>
    <row r="17" spans="1:13" ht="51" customHeight="1">
      <c r="A17" s="15">
        <v>8</v>
      </c>
      <c r="B17" s="33" t="s">
        <v>55</v>
      </c>
      <c r="C17" s="15" t="s">
        <v>11</v>
      </c>
      <c r="D17" s="15">
        <v>100</v>
      </c>
      <c r="E17" s="15">
        <v>100</v>
      </c>
      <c r="F17" s="15">
        <v>100</v>
      </c>
      <c r="G17" s="37"/>
      <c r="H17" s="23">
        <f t="shared" si="1"/>
        <v>1</v>
      </c>
      <c r="I17" s="24">
        <f>F17/D17</f>
        <v>1</v>
      </c>
      <c r="J17" s="24">
        <f t="shared" si="0"/>
        <v>1</v>
      </c>
      <c r="K17" s="49">
        <v>0.1</v>
      </c>
      <c r="M17" s="8"/>
    </row>
    <row r="18" spans="1:13" ht="35.25" customHeight="1">
      <c r="A18" s="14">
        <v>9</v>
      </c>
      <c r="B18" s="33" t="s">
        <v>56</v>
      </c>
      <c r="C18" s="62" t="s">
        <v>46</v>
      </c>
      <c r="D18" s="62">
        <v>5</v>
      </c>
      <c r="E18" s="62">
        <v>5</v>
      </c>
      <c r="F18" s="14">
        <v>5</v>
      </c>
      <c r="G18" s="14"/>
      <c r="H18" s="23">
        <f t="shared" si="1"/>
        <v>1</v>
      </c>
      <c r="I18" s="24">
        <f>F18/D18</f>
        <v>1</v>
      </c>
      <c r="J18" s="24">
        <f t="shared" si="0"/>
        <v>1</v>
      </c>
      <c r="K18" s="49">
        <v>0.1</v>
      </c>
      <c r="M18" s="8"/>
    </row>
    <row r="19" spans="1:13" ht="40.5" customHeight="1">
      <c r="A19" s="101">
        <v>10</v>
      </c>
      <c r="B19" s="52" t="s">
        <v>92</v>
      </c>
      <c r="C19" s="53" t="s">
        <v>61</v>
      </c>
      <c r="D19" s="53">
        <v>0</v>
      </c>
      <c r="E19" s="53">
        <v>5</v>
      </c>
      <c r="F19" s="102">
        <v>5</v>
      </c>
      <c r="G19" s="44"/>
      <c r="H19" s="23">
        <f>F19/E19</f>
        <v>1</v>
      </c>
      <c r="I19" s="24">
        <v>1</v>
      </c>
      <c r="J19" s="24">
        <f>H19*I19</f>
        <v>1</v>
      </c>
      <c r="K19" s="49">
        <v>0.025</v>
      </c>
      <c r="M19" s="8"/>
    </row>
    <row r="20" spans="1:11" ht="32.25" customHeight="1">
      <c r="A20" s="15">
        <v>11</v>
      </c>
      <c r="B20" s="103" t="s">
        <v>58</v>
      </c>
      <c r="C20" s="104" t="s">
        <v>13</v>
      </c>
      <c r="D20" s="63">
        <v>0.2</v>
      </c>
      <c r="E20" s="63">
        <v>0</v>
      </c>
      <c r="F20" s="15">
        <v>0</v>
      </c>
      <c r="G20" s="15"/>
      <c r="H20" s="23">
        <v>1</v>
      </c>
      <c r="I20" s="24">
        <v>0</v>
      </c>
      <c r="J20" s="24">
        <v>1</v>
      </c>
      <c r="K20" s="55">
        <v>0.025</v>
      </c>
    </row>
    <row r="21" spans="1:11" ht="30" customHeight="1">
      <c r="A21" s="62">
        <v>12</v>
      </c>
      <c r="B21" s="38" t="s">
        <v>93</v>
      </c>
      <c r="C21" s="62" t="s">
        <v>13</v>
      </c>
      <c r="D21" s="62">
        <v>0.426</v>
      </c>
      <c r="E21" s="62">
        <v>0</v>
      </c>
      <c r="F21" s="62">
        <v>0</v>
      </c>
      <c r="G21" s="62"/>
      <c r="H21" s="23">
        <v>1</v>
      </c>
      <c r="I21" s="24">
        <v>0</v>
      </c>
      <c r="J21" s="24">
        <v>1</v>
      </c>
      <c r="K21" s="55">
        <v>0.025</v>
      </c>
    </row>
    <row r="22" spans="1:11" ht="51.75" customHeight="1">
      <c r="A22" s="14">
        <v>13</v>
      </c>
      <c r="B22" s="39" t="s">
        <v>94</v>
      </c>
      <c r="C22" s="14" t="s">
        <v>59</v>
      </c>
      <c r="D22" s="14">
        <v>0.089</v>
      </c>
      <c r="E22" s="14">
        <v>0</v>
      </c>
      <c r="F22" s="14">
        <v>0</v>
      </c>
      <c r="G22" s="14"/>
      <c r="H22" s="23">
        <v>1</v>
      </c>
      <c r="I22" s="24">
        <v>0</v>
      </c>
      <c r="J22" s="24">
        <v>1</v>
      </c>
      <c r="K22" s="55">
        <v>0.025</v>
      </c>
    </row>
    <row r="23" spans="1:11" ht="32.25" customHeight="1">
      <c r="A23" s="14">
        <v>14</v>
      </c>
      <c r="B23" s="39" t="s">
        <v>95</v>
      </c>
      <c r="C23" s="14" t="s">
        <v>46</v>
      </c>
      <c r="D23" s="14">
        <v>1</v>
      </c>
      <c r="E23" s="14">
        <v>0</v>
      </c>
      <c r="F23" s="14">
        <v>0</v>
      </c>
      <c r="G23" s="14"/>
      <c r="H23" s="23">
        <v>1</v>
      </c>
      <c r="I23" s="24">
        <v>0</v>
      </c>
      <c r="J23" s="24">
        <v>1</v>
      </c>
      <c r="K23" s="55">
        <v>0.025</v>
      </c>
    </row>
    <row r="24" spans="1:11" ht="30" customHeight="1">
      <c r="A24" s="15">
        <v>15</v>
      </c>
      <c r="B24" s="38" t="s">
        <v>96</v>
      </c>
      <c r="C24" s="15" t="s">
        <v>14</v>
      </c>
      <c r="D24" s="15">
        <v>0</v>
      </c>
      <c r="E24" s="15">
        <v>2</v>
      </c>
      <c r="F24" s="15">
        <v>2</v>
      </c>
      <c r="G24" s="15"/>
      <c r="H24" s="23">
        <f>F24/E24</f>
        <v>1</v>
      </c>
      <c r="I24" s="24">
        <v>1</v>
      </c>
      <c r="J24" s="24">
        <v>1</v>
      </c>
      <c r="K24" s="55">
        <v>0.025</v>
      </c>
    </row>
    <row r="25" spans="1:11" ht="51.75" customHeight="1">
      <c r="A25" s="14">
        <v>16</v>
      </c>
      <c r="B25" s="39" t="s">
        <v>97</v>
      </c>
      <c r="C25" s="14" t="s">
        <v>99</v>
      </c>
      <c r="D25" s="14">
        <v>0</v>
      </c>
      <c r="E25" s="14">
        <v>65</v>
      </c>
      <c r="F25" s="14">
        <v>65</v>
      </c>
      <c r="G25" s="14"/>
      <c r="H25" s="23">
        <f>F25/E25</f>
        <v>1</v>
      </c>
      <c r="I25" s="24">
        <v>1</v>
      </c>
      <c r="J25" s="24">
        <f>H25*I25</f>
        <v>1</v>
      </c>
      <c r="K25" s="55">
        <v>0.025</v>
      </c>
    </row>
    <row r="26" spans="1:11" ht="32.25" customHeight="1">
      <c r="A26" s="14">
        <v>17</v>
      </c>
      <c r="B26" s="39" t="s">
        <v>98</v>
      </c>
      <c r="C26" s="14" t="s">
        <v>46</v>
      </c>
      <c r="D26" s="14">
        <v>0</v>
      </c>
      <c r="E26" s="14">
        <v>0</v>
      </c>
      <c r="F26" s="14">
        <v>0</v>
      </c>
      <c r="G26" s="14"/>
      <c r="H26" s="23">
        <v>1</v>
      </c>
      <c r="I26" s="24">
        <v>1</v>
      </c>
      <c r="J26" s="24">
        <f>H26*I26</f>
        <v>1</v>
      </c>
      <c r="K26" s="55">
        <v>0.05</v>
      </c>
    </row>
    <row r="27" spans="1:11" s="10" customFormat="1" ht="24" customHeight="1">
      <c r="A27" s="40"/>
      <c r="B27" s="133" t="s">
        <v>21</v>
      </c>
      <c r="C27" s="134"/>
      <c r="D27" s="134"/>
      <c r="E27" s="134"/>
      <c r="F27" s="134"/>
      <c r="G27" s="136"/>
      <c r="H27" s="42"/>
      <c r="I27" s="42"/>
      <c r="J27" s="96"/>
      <c r="K27" s="50">
        <f>J10*K10+J11*K11+J12*K12+J13*K13+J14*K14+J15*K15+J16*K16+J17*K17+J18*K18+J19*K19+J20*K20+J24*K24+J25*K25+J26*K26</f>
        <v>0.9775000000000001</v>
      </c>
    </row>
    <row r="32" ht="11.25" customHeight="1"/>
  </sheetData>
  <sheetProtection/>
  <mergeCells count="14">
    <mergeCell ref="K5:K7"/>
    <mergeCell ref="A3:G3"/>
    <mergeCell ref="A5:A7"/>
    <mergeCell ref="B5:B7"/>
    <mergeCell ref="C5:C7"/>
    <mergeCell ref="H5:H7"/>
    <mergeCell ref="B27:G27"/>
    <mergeCell ref="I5:I7"/>
    <mergeCell ref="J5:J7"/>
    <mergeCell ref="E6:F6"/>
    <mergeCell ref="B9:G9"/>
    <mergeCell ref="D5:F5"/>
    <mergeCell ref="G5:G7"/>
    <mergeCell ref="D6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K11" sqref="K11"/>
    </sheetView>
  </sheetViews>
  <sheetFormatPr defaultColWidth="9.00390625" defaultRowHeight="12.75"/>
  <cols>
    <col min="1" max="1" width="7.125" style="0" customWidth="1"/>
    <col min="2" max="2" width="40.00390625" style="0" customWidth="1"/>
    <col min="3" max="3" width="17.875" style="0" customWidth="1"/>
    <col min="4" max="4" width="12.75390625" style="0" customWidth="1"/>
    <col min="5" max="5" width="10.375" style="0" customWidth="1"/>
    <col min="6" max="6" width="14.375" style="0" customWidth="1"/>
    <col min="7" max="7" width="11.753906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37.5" customHeight="1">
      <c r="A2" s="137" t="s">
        <v>1</v>
      </c>
      <c r="B2" s="138"/>
      <c r="C2" s="138"/>
      <c r="D2" s="138"/>
      <c r="E2" s="138"/>
      <c r="F2" s="138"/>
      <c r="G2" s="138"/>
      <c r="H2" s="11"/>
      <c r="I2" s="4"/>
      <c r="J2" s="4"/>
      <c r="K2" s="4"/>
      <c r="L2" s="4"/>
      <c r="M2" s="4"/>
    </row>
    <row r="3" spans="1:13" ht="64.5" customHeight="1">
      <c r="A3" s="130" t="s">
        <v>0</v>
      </c>
      <c r="B3" s="130" t="s">
        <v>2</v>
      </c>
      <c r="C3" s="130" t="s">
        <v>3</v>
      </c>
      <c r="D3" s="127" t="s">
        <v>4</v>
      </c>
      <c r="E3" s="128"/>
      <c r="F3" s="129"/>
      <c r="G3" s="130" t="s">
        <v>7</v>
      </c>
      <c r="H3" s="135" t="s">
        <v>18</v>
      </c>
      <c r="I3" s="135" t="s">
        <v>19</v>
      </c>
      <c r="J3" s="135" t="s">
        <v>20</v>
      </c>
      <c r="K3" s="135" t="s">
        <v>63</v>
      </c>
      <c r="L3" s="4"/>
      <c r="M3" s="4"/>
    </row>
    <row r="4" spans="1:13" ht="75.75" customHeight="1">
      <c r="A4" s="132"/>
      <c r="B4" s="132"/>
      <c r="C4" s="132"/>
      <c r="D4" s="130" t="s">
        <v>88</v>
      </c>
      <c r="E4" s="127" t="s">
        <v>79</v>
      </c>
      <c r="F4" s="129"/>
      <c r="G4" s="132"/>
      <c r="H4" s="135"/>
      <c r="I4" s="135"/>
      <c r="J4" s="135"/>
      <c r="K4" s="135"/>
      <c r="L4" s="4"/>
      <c r="M4" s="4"/>
    </row>
    <row r="5" spans="1:13" ht="18.75" customHeight="1">
      <c r="A5" s="131"/>
      <c r="B5" s="131"/>
      <c r="C5" s="131"/>
      <c r="D5" s="131"/>
      <c r="E5" s="13" t="s">
        <v>5</v>
      </c>
      <c r="F5" s="14" t="s">
        <v>6</v>
      </c>
      <c r="G5" s="131"/>
      <c r="H5" s="135"/>
      <c r="I5" s="135"/>
      <c r="J5" s="135"/>
      <c r="K5" s="135"/>
      <c r="L5" s="4"/>
      <c r="M5" s="4"/>
    </row>
    <row r="6" spans="1:13" ht="15.75">
      <c r="A6" s="65">
        <v>1</v>
      </c>
      <c r="B6" s="65">
        <v>2</v>
      </c>
      <c r="C6" s="65">
        <v>3</v>
      </c>
      <c r="D6" s="13">
        <v>4</v>
      </c>
      <c r="E6" s="65">
        <v>5</v>
      </c>
      <c r="F6" s="65">
        <v>6</v>
      </c>
      <c r="G6" s="65">
        <v>7</v>
      </c>
      <c r="H6" s="16">
        <v>8</v>
      </c>
      <c r="I6" s="17">
        <v>9</v>
      </c>
      <c r="J6" s="17">
        <v>10</v>
      </c>
      <c r="K6" s="17">
        <v>11</v>
      </c>
      <c r="L6" s="4"/>
      <c r="M6" s="4"/>
    </row>
    <row r="7" spans="1:13" ht="41.25" customHeight="1">
      <c r="A7" s="18">
        <v>1</v>
      </c>
      <c r="B7" s="133" t="s">
        <v>106</v>
      </c>
      <c r="C7" s="134"/>
      <c r="D7" s="134"/>
      <c r="E7" s="134"/>
      <c r="F7" s="134"/>
      <c r="G7" s="134"/>
      <c r="H7" s="16"/>
      <c r="I7" s="17"/>
      <c r="J7" s="17"/>
      <c r="K7" s="17"/>
      <c r="L7" s="4"/>
      <c r="M7" s="4"/>
    </row>
    <row r="8" spans="1:13" ht="99.75" customHeight="1">
      <c r="A8" s="66">
        <v>2</v>
      </c>
      <c r="B8" s="95" t="s">
        <v>71</v>
      </c>
      <c r="C8" s="20" t="s">
        <v>72</v>
      </c>
      <c r="D8" s="20">
        <v>115</v>
      </c>
      <c r="E8" s="20">
        <v>115</v>
      </c>
      <c r="F8" s="20">
        <v>115</v>
      </c>
      <c r="G8" s="40"/>
      <c r="H8" s="23">
        <f>F8/E8</f>
        <v>1</v>
      </c>
      <c r="I8" s="24">
        <f>F8/D8</f>
        <v>1</v>
      </c>
      <c r="J8" s="24">
        <f>H8*I8</f>
        <v>1</v>
      </c>
      <c r="K8" s="17">
        <v>0.3</v>
      </c>
      <c r="L8" s="4"/>
      <c r="M8" s="4"/>
    </row>
    <row r="9" spans="1:13" ht="72.75" customHeight="1">
      <c r="A9" s="14">
        <v>3</v>
      </c>
      <c r="B9" s="112" t="s">
        <v>73</v>
      </c>
      <c r="C9" s="20" t="s">
        <v>15</v>
      </c>
      <c r="D9" s="14">
        <v>50</v>
      </c>
      <c r="E9" s="14">
        <v>50</v>
      </c>
      <c r="F9" s="14">
        <v>50</v>
      </c>
      <c r="G9" s="18"/>
      <c r="H9" s="23">
        <f>F9/E9</f>
        <v>1</v>
      </c>
      <c r="I9" s="24">
        <f>F9/D9</f>
        <v>1</v>
      </c>
      <c r="J9" s="24">
        <f>H9*I9</f>
        <v>1</v>
      </c>
      <c r="K9" s="17">
        <v>0.4</v>
      </c>
      <c r="L9" s="4"/>
      <c r="M9" s="4"/>
    </row>
    <row r="10" spans="1:13" ht="45.75" customHeight="1">
      <c r="A10" s="14">
        <v>4</v>
      </c>
      <c r="B10" s="34" t="s">
        <v>74</v>
      </c>
      <c r="C10" s="20" t="s">
        <v>17</v>
      </c>
      <c r="D10" s="14">
        <v>1</v>
      </c>
      <c r="E10" s="14">
        <v>1</v>
      </c>
      <c r="F10" s="14">
        <v>1</v>
      </c>
      <c r="G10" s="14"/>
      <c r="H10" s="23">
        <f>F10/E10</f>
        <v>1</v>
      </c>
      <c r="I10" s="24">
        <f>F10/D10</f>
        <v>1</v>
      </c>
      <c r="J10" s="24">
        <f>H10*I10</f>
        <v>1</v>
      </c>
      <c r="K10" s="17">
        <v>0.3</v>
      </c>
      <c r="L10" s="4"/>
      <c r="M10" s="4"/>
    </row>
    <row r="11" spans="1:13" s="10" customFormat="1" ht="24" customHeight="1">
      <c r="A11" s="40"/>
      <c r="B11" s="133" t="s">
        <v>21</v>
      </c>
      <c r="C11" s="134"/>
      <c r="D11" s="134"/>
      <c r="E11" s="134"/>
      <c r="F11" s="134"/>
      <c r="G11" s="136"/>
      <c r="H11" s="42"/>
      <c r="I11" s="42"/>
      <c r="J11" s="85"/>
      <c r="K11" s="113">
        <f>J8*K8+J9*K9+J10*K10</f>
        <v>1</v>
      </c>
      <c r="L11" s="57"/>
      <c r="M11" s="57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5">
    <mergeCell ref="A3:A5"/>
    <mergeCell ref="B3:B5"/>
    <mergeCell ref="H3:H5"/>
    <mergeCell ref="I3:I5"/>
    <mergeCell ref="J3:J5"/>
    <mergeCell ref="K3:K5"/>
    <mergeCell ref="B11:G11"/>
    <mergeCell ref="C3:C5"/>
    <mergeCell ref="D3:F3"/>
    <mergeCell ref="G3:G5"/>
    <mergeCell ref="A1:M1"/>
    <mergeCell ref="D4:D5"/>
    <mergeCell ref="E4:F4"/>
    <mergeCell ref="B7:G7"/>
    <mergeCell ref="A2:G2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M11" sqref="M11"/>
    </sheetView>
  </sheetViews>
  <sheetFormatPr defaultColWidth="9.00390625" defaultRowHeight="12.75"/>
  <cols>
    <col min="1" max="1" width="9.00390625" style="0" customWidth="1"/>
    <col min="2" max="2" width="33.375" style="0" customWidth="1"/>
    <col min="3" max="3" width="14.00390625" style="0" customWidth="1"/>
    <col min="4" max="4" width="17.625" style="0" customWidth="1"/>
    <col min="5" max="5" width="15.25390625" style="0" customWidth="1"/>
    <col min="6" max="6" width="13.25390625" style="0" customWidth="1"/>
    <col min="7" max="7" width="46.1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37.5" customHeight="1">
      <c r="A2" s="137" t="s">
        <v>1</v>
      </c>
      <c r="B2" s="138"/>
      <c r="C2" s="138"/>
      <c r="D2" s="138"/>
      <c r="E2" s="138"/>
      <c r="F2" s="138"/>
      <c r="G2" s="138"/>
      <c r="H2" s="11"/>
      <c r="I2" s="4"/>
      <c r="J2" s="4"/>
      <c r="K2" s="4"/>
      <c r="L2" s="4"/>
      <c r="M2" s="4"/>
    </row>
    <row r="3" spans="1:13" ht="15.75">
      <c r="A3" s="12"/>
      <c r="B3" s="12"/>
      <c r="C3" s="12"/>
      <c r="D3" s="12"/>
      <c r="E3" s="12"/>
      <c r="F3" s="12"/>
      <c r="G3" s="12"/>
      <c r="H3" s="11"/>
      <c r="I3" s="4"/>
      <c r="J3" s="4"/>
      <c r="K3" s="4"/>
      <c r="L3" s="4"/>
      <c r="M3" s="4"/>
    </row>
    <row r="4" spans="1:13" ht="54.75" customHeight="1">
      <c r="A4" s="130" t="s">
        <v>0</v>
      </c>
      <c r="B4" s="130" t="s">
        <v>2</v>
      </c>
      <c r="C4" s="130" t="s">
        <v>3</v>
      </c>
      <c r="D4" s="127" t="s">
        <v>4</v>
      </c>
      <c r="E4" s="128"/>
      <c r="F4" s="129"/>
      <c r="G4" s="130" t="s">
        <v>7</v>
      </c>
      <c r="H4" s="135" t="s">
        <v>18</v>
      </c>
      <c r="I4" s="135" t="s">
        <v>19</v>
      </c>
      <c r="J4" s="135" t="s">
        <v>20</v>
      </c>
      <c r="K4" s="135" t="s">
        <v>63</v>
      </c>
      <c r="L4" s="4"/>
      <c r="M4" s="4"/>
    </row>
    <row r="5" spans="1:13" ht="52.5" customHeight="1">
      <c r="A5" s="132"/>
      <c r="B5" s="132"/>
      <c r="C5" s="132"/>
      <c r="D5" s="130" t="s">
        <v>88</v>
      </c>
      <c r="E5" s="127" t="s">
        <v>79</v>
      </c>
      <c r="F5" s="129"/>
      <c r="G5" s="132"/>
      <c r="H5" s="135"/>
      <c r="I5" s="135"/>
      <c r="J5" s="135"/>
      <c r="K5" s="135"/>
      <c r="L5" s="4"/>
      <c r="M5" s="4"/>
    </row>
    <row r="6" spans="1:13" ht="22.5" customHeight="1">
      <c r="A6" s="131"/>
      <c r="B6" s="131"/>
      <c r="C6" s="131"/>
      <c r="D6" s="131"/>
      <c r="E6" s="13" t="s">
        <v>5</v>
      </c>
      <c r="F6" s="14" t="s">
        <v>6</v>
      </c>
      <c r="G6" s="131"/>
      <c r="H6" s="135"/>
      <c r="I6" s="135"/>
      <c r="J6" s="135"/>
      <c r="K6" s="135"/>
      <c r="L6" s="4"/>
      <c r="M6" s="4"/>
    </row>
    <row r="7" spans="1:13" ht="15.75">
      <c r="A7" s="15">
        <v>1</v>
      </c>
      <c r="B7" s="15">
        <v>2</v>
      </c>
      <c r="C7" s="15">
        <v>3</v>
      </c>
      <c r="D7" s="13">
        <v>4</v>
      </c>
      <c r="E7" s="15">
        <v>5</v>
      </c>
      <c r="F7" s="15">
        <v>6</v>
      </c>
      <c r="G7" s="15">
        <v>7</v>
      </c>
      <c r="H7" s="16"/>
      <c r="I7" s="17"/>
      <c r="J7" s="17"/>
      <c r="K7" s="17"/>
      <c r="L7" s="4"/>
      <c r="M7" s="4"/>
    </row>
    <row r="8" spans="1:13" ht="30.75" customHeight="1">
      <c r="A8" s="18">
        <v>1</v>
      </c>
      <c r="B8" s="133" t="s">
        <v>105</v>
      </c>
      <c r="C8" s="134"/>
      <c r="D8" s="134"/>
      <c r="E8" s="134"/>
      <c r="F8" s="134"/>
      <c r="G8" s="136"/>
      <c r="H8" s="16"/>
      <c r="I8" s="17"/>
      <c r="J8" s="17"/>
      <c r="K8" s="17"/>
      <c r="L8" s="4"/>
      <c r="M8" s="4"/>
    </row>
    <row r="9" spans="1:13" ht="63" customHeight="1">
      <c r="A9" s="19">
        <v>2</v>
      </c>
      <c r="B9" s="19" t="s">
        <v>45</v>
      </c>
      <c r="C9" s="20" t="s">
        <v>46</v>
      </c>
      <c r="D9" s="21">
        <v>18</v>
      </c>
      <c r="E9" s="21">
        <v>18</v>
      </c>
      <c r="F9" s="25">
        <v>20</v>
      </c>
      <c r="G9" s="22" t="s">
        <v>103</v>
      </c>
      <c r="H9" s="27">
        <f>F9/E9</f>
        <v>1.1111111111111112</v>
      </c>
      <c r="I9" s="24">
        <v>1</v>
      </c>
      <c r="J9" s="24">
        <v>1</v>
      </c>
      <c r="K9" s="17">
        <v>0.5</v>
      </c>
      <c r="L9" s="4"/>
      <c r="M9" s="4"/>
    </row>
    <row r="10" spans="1:13" ht="107.25" customHeight="1">
      <c r="A10" s="14">
        <v>3</v>
      </c>
      <c r="B10" s="44" t="s">
        <v>47</v>
      </c>
      <c r="C10" s="30" t="s">
        <v>46</v>
      </c>
      <c r="D10" s="26">
        <v>6</v>
      </c>
      <c r="E10" s="26">
        <v>6</v>
      </c>
      <c r="F10" s="26">
        <v>7</v>
      </c>
      <c r="G10" s="29" t="s">
        <v>104</v>
      </c>
      <c r="H10" s="27">
        <v>1</v>
      </c>
      <c r="I10" s="28">
        <v>1</v>
      </c>
      <c r="J10" s="24">
        <f>H10*I10</f>
        <v>1</v>
      </c>
      <c r="K10" s="17">
        <v>0.2</v>
      </c>
      <c r="L10" s="4"/>
      <c r="M10" s="4"/>
    </row>
    <row r="11" spans="1:13" ht="33" customHeight="1">
      <c r="A11" s="43">
        <v>3</v>
      </c>
      <c r="B11" s="54" t="s">
        <v>68</v>
      </c>
      <c r="C11" s="53" t="s">
        <v>69</v>
      </c>
      <c r="D11" s="56">
        <v>0</v>
      </c>
      <c r="E11" s="26">
        <v>1</v>
      </c>
      <c r="F11" s="26">
        <v>1</v>
      </c>
      <c r="G11" s="29"/>
      <c r="H11" s="27">
        <v>1</v>
      </c>
      <c r="I11" s="28">
        <v>1</v>
      </c>
      <c r="J11" s="24">
        <f>H11*I11</f>
        <v>1</v>
      </c>
      <c r="K11" s="17">
        <v>0.3</v>
      </c>
      <c r="L11" s="4"/>
      <c r="M11" s="4"/>
    </row>
    <row r="12" spans="1:13" s="10" customFormat="1" ht="24" customHeight="1">
      <c r="A12" s="40"/>
      <c r="B12" s="141" t="s">
        <v>21</v>
      </c>
      <c r="C12" s="142"/>
      <c r="D12" s="134"/>
      <c r="E12" s="134"/>
      <c r="F12" s="134"/>
      <c r="G12" s="136"/>
      <c r="H12" s="42"/>
      <c r="I12" s="42"/>
      <c r="J12" s="96"/>
      <c r="K12" s="41">
        <f>J9*K9+J10*K10+J11*K11</f>
        <v>1</v>
      </c>
      <c r="L12" s="57"/>
      <c r="M12" s="57"/>
    </row>
  </sheetData>
  <sheetProtection/>
  <mergeCells count="15">
    <mergeCell ref="B12:G12"/>
    <mergeCell ref="A1:M1"/>
    <mergeCell ref="A2:G2"/>
    <mergeCell ref="D5:D6"/>
    <mergeCell ref="B8:G8"/>
    <mergeCell ref="H4:H6"/>
    <mergeCell ref="K4:K6"/>
    <mergeCell ref="I4:I6"/>
    <mergeCell ref="J4:J6"/>
    <mergeCell ref="E5:F5"/>
    <mergeCell ref="A4:A6"/>
    <mergeCell ref="B4:B6"/>
    <mergeCell ref="C4:C6"/>
    <mergeCell ref="D4:F4"/>
    <mergeCell ref="G4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7">
      <selection activeCell="N11" sqref="N11"/>
    </sheetView>
  </sheetViews>
  <sheetFormatPr defaultColWidth="9.00390625" defaultRowHeight="12.75"/>
  <cols>
    <col min="2" max="2" width="29.25390625" style="0" customWidth="1"/>
    <col min="3" max="3" width="13.00390625" style="0" customWidth="1"/>
    <col min="9" max="9" width="14.625" style="0" customWidth="1"/>
    <col min="10" max="10" width="13.75390625" style="0" customWidth="1"/>
    <col min="11" max="11" width="22.00390625" style="0" customWidth="1"/>
  </cols>
  <sheetData>
    <row r="1" spans="1:11" ht="45" customHeight="1">
      <c r="A1" s="137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.5" customHeight="1">
      <c r="A2" s="12"/>
      <c r="B2" s="12"/>
      <c r="C2" s="12"/>
      <c r="D2" s="12"/>
      <c r="E2" s="12"/>
      <c r="F2" s="12"/>
      <c r="G2" s="12"/>
      <c r="H2" s="11"/>
      <c r="I2" s="4"/>
      <c r="J2" s="4"/>
      <c r="K2" s="4"/>
    </row>
    <row r="3" spans="1:11" ht="53.25" customHeight="1">
      <c r="A3" s="130" t="s">
        <v>0</v>
      </c>
      <c r="B3" s="130" t="s">
        <v>2</v>
      </c>
      <c r="C3" s="130" t="s">
        <v>3</v>
      </c>
      <c r="D3" s="127" t="s">
        <v>4</v>
      </c>
      <c r="E3" s="128"/>
      <c r="F3" s="129"/>
      <c r="G3" s="130" t="s">
        <v>7</v>
      </c>
      <c r="H3" s="149" t="s">
        <v>18</v>
      </c>
      <c r="I3" s="149" t="s">
        <v>19</v>
      </c>
      <c r="J3" s="149" t="s">
        <v>20</v>
      </c>
      <c r="K3" s="149" t="s">
        <v>63</v>
      </c>
    </row>
    <row r="4" spans="1:11" ht="52.5" customHeight="1">
      <c r="A4" s="132"/>
      <c r="B4" s="132"/>
      <c r="C4" s="132"/>
      <c r="D4" s="130" t="s">
        <v>110</v>
      </c>
      <c r="E4" s="127" t="s">
        <v>79</v>
      </c>
      <c r="F4" s="129"/>
      <c r="G4" s="132"/>
      <c r="H4" s="149"/>
      <c r="I4" s="149"/>
      <c r="J4" s="149"/>
      <c r="K4" s="149"/>
    </row>
    <row r="5" spans="1:11" ht="69" customHeight="1">
      <c r="A5" s="131"/>
      <c r="B5" s="131"/>
      <c r="C5" s="131"/>
      <c r="D5" s="131"/>
      <c r="E5" s="13" t="s">
        <v>5</v>
      </c>
      <c r="F5" s="14" t="s">
        <v>6</v>
      </c>
      <c r="G5" s="131"/>
      <c r="H5" s="149"/>
      <c r="I5" s="149"/>
      <c r="J5" s="149"/>
      <c r="K5" s="149"/>
    </row>
    <row r="6" spans="1:11" ht="15.75">
      <c r="A6" s="114">
        <v>1</v>
      </c>
      <c r="B6" s="114">
        <v>2</v>
      </c>
      <c r="C6" s="114">
        <v>3</v>
      </c>
      <c r="D6" s="13">
        <v>4</v>
      </c>
      <c r="E6" s="114">
        <v>5</v>
      </c>
      <c r="F6" s="114">
        <v>6</v>
      </c>
      <c r="G6" s="114">
        <v>7</v>
      </c>
      <c r="H6" s="16"/>
      <c r="I6" s="17"/>
      <c r="J6" s="17"/>
      <c r="K6" s="17"/>
    </row>
    <row r="7" spans="1:11" ht="36" customHeight="1">
      <c r="A7" s="18">
        <v>1</v>
      </c>
      <c r="B7" s="133" t="s">
        <v>117</v>
      </c>
      <c r="C7" s="134"/>
      <c r="D7" s="134"/>
      <c r="E7" s="134"/>
      <c r="F7" s="134"/>
      <c r="G7" s="134"/>
      <c r="H7" s="134"/>
      <c r="I7" s="134"/>
      <c r="J7" s="134"/>
      <c r="K7" s="136"/>
    </row>
    <row r="8" spans="1:17" ht="103.5" customHeight="1">
      <c r="A8" s="115">
        <v>3</v>
      </c>
      <c r="B8" s="124" t="s">
        <v>113</v>
      </c>
      <c r="C8" s="120" t="s">
        <v>14</v>
      </c>
      <c r="D8" s="21">
        <v>1</v>
      </c>
      <c r="E8" s="21">
        <v>1</v>
      </c>
      <c r="F8" s="21">
        <v>1</v>
      </c>
      <c r="G8" s="121"/>
      <c r="H8" s="23">
        <f>F8/E8</f>
        <v>1</v>
      </c>
      <c r="I8" s="24">
        <f>F8/D8</f>
        <v>1</v>
      </c>
      <c r="J8" s="24">
        <f>H8*I8</f>
        <v>1</v>
      </c>
      <c r="K8" s="17">
        <v>0.5</v>
      </c>
      <c r="L8" s="143"/>
      <c r="M8" s="144"/>
      <c r="N8" s="144"/>
      <c r="O8" s="144"/>
      <c r="P8" s="145"/>
      <c r="Q8" s="145"/>
    </row>
    <row r="9" spans="1:11" ht="74.25" customHeight="1">
      <c r="A9" s="115">
        <v>5</v>
      </c>
      <c r="B9" s="54" t="s">
        <v>114</v>
      </c>
      <c r="C9" s="120" t="s">
        <v>14</v>
      </c>
      <c r="D9" s="111">
        <v>2</v>
      </c>
      <c r="E9" s="111">
        <v>2</v>
      </c>
      <c r="F9" s="111">
        <v>2</v>
      </c>
      <c r="G9" s="122"/>
      <c r="H9" s="23">
        <f>F9/E9</f>
        <v>1</v>
      </c>
      <c r="I9" s="24">
        <f>F9/D9</f>
        <v>1</v>
      </c>
      <c r="J9" s="117">
        <f>H9*I9</f>
        <v>1</v>
      </c>
      <c r="K9" s="49">
        <v>0.3</v>
      </c>
    </row>
    <row r="10" spans="1:11" ht="111" customHeight="1">
      <c r="A10" s="115">
        <v>6</v>
      </c>
      <c r="B10" s="54" t="s">
        <v>115</v>
      </c>
      <c r="C10" s="120" t="s">
        <v>111</v>
      </c>
      <c r="D10" s="111">
        <v>2</v>
      </c>
      <c r="E10" s="111">
        <v>2</v>
      </c>
      <c r="F10" s="111">
        <v>2</v>
      </c>
      <c r="G10" s="122"/>
      <c r="H10" s="23">
        <f>F10/E10</f>
        <v>1</v>
      </c>
      <c r="I10" s="24">
        <f>F10/D10</f>
        <v>1</v>
      </c>
      <c r="J10" s="24">
        <f>H10*I10</f>
        <v>1</v>
      </c>
      <c r="K10" s="49">
        <v>0.1</v>
      </c>
    </row>
    <row r="11" spans="1:11" ht="63.75" customHeight="1">
      <c r="A11" s="115">
        <v>8</v>
      </c>
      <c r="B11" s="54" t="s">
        <v>116</v>
      </c>
      <c r="C11" s="120" t="s">
        <v>111</v>
      </c>
      <c r="D11" s="14">
        <v>4</v>
      </c>
      <c r="E11" s="14">
        <v>4</v>
      </c>
      <c r="F11" s="14">
        <v>4</v>
      </c>
      <c r="G11" s="18"/>
      <c r="H11" s="23">
        <f>F11/E11</f>
        <v>1</v>
      </c>
      <c r="I11" s="24">
        <f>F11/D11</f>
        <v>1</v>
      </c>
      <c r="J11" s="117">
        <f>H11*I11</f>
        <v>1</v>
      </c>
      <c r="K11" s="17">
        <v>0.1</v>
      </c>
    </row>
    <row r="12" spans="1:11" s="10" customFormat="1" ht="27.75" customHeight="1">
      <c r="A12" s="146" t="s">
        <v>21</v>
      </c>
      <c r="B12" s="147"/>
      <c r="C12" s="147"/>
      <c r="D12" s="147"/>
      <c r="E12" s="147"/>
      <c r="F12" s="147"/>
      <c r="G12" s="147"/>
      <c r="H12" s="147"/>
      <c r="I12" s="148"/>
      <c r="J12" s="123"/>
      <c r="K12" s="42">
        <f>J8*K8+J9*K9+J10*K10+J11*K11</f>
        <v>1</v>
      </c>
    </row>
  </sheetData>
  <sheetProtection/>
  <mergeCells count="15">
    <mergeCell ref="A1:K1"/>
    <mergeCell ref="B7:K7"/>
    <mergeCell ref="A12:I12"/>
    <mergeCell ref="H3:H5"/>
    <mergeCell ref="I3:I5"/>
    <mergeCell ref="J3:J5"/>
    <mergeCell ref="K3:K5"/>
    <mergeCell ref="D4:D5"/>
    <mergeCell ref="E4:F4"/>
    <mergeCell ref="A3:A5"/>
    <mergeCell ref="B3:B5"/>
    <mergeCell ref="C3:C5"/>
    <mergeCell ref="D3:F3"/>
    <mergeCell ref="G3:G5"/>
    <mergeCell ref="L8:Q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4">
      <selection activeCell="K11" sqref="K11"/>
    </sheetView>
  </sheetViews>
  <sheetFormatPr defaultColWidth="9.00390625" defaultRowHeight="12.75"/>
  <cols>
    <col min="1" max="1" width="9.00390625" style="0" customWidth="1"/>
    <col min="2" max="2" width="33.375" style="0" customWidth="1"/>
    <col min="3" max="3" width="14.00390625" style="0" customWidth="1"/>
    <col min="4" max="4" width="17.625" style="0" customWidth="1"/>
    <col min="5" max="5" width="15.25390625" style="0" customWidth="1"/>
    <col min="6" max="6" width="15.625" style="0" customWidth="1"/>
    <col min="7" max="7" width="50.25390625" style="0" customWidth="1"/>
    <col min="10" max="11" width="9.25390625" style="0" bestFit="1" customWidth="1"/>
    <col min="12" max="12" width="13.375" style="0" bestFit="1" customWidth="1"/>
    <col min="13" max="13" width="13.625" style="0" bestFit="1" customWidth="1"/>
  </cols>
  <sheetData>
    <row r="1" spans="1:13" ht="12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37.5" customHeight="1">
      <c r="A2" s="137" t="s">
        <v>1</v>
      </c>
      <c r="B2" s="138"/>
      <c r="C2" s="138"/>
      <c r="D2" s="138"/>
      <c r="E2" s="138"/>
      <c r="F2" s="138"/>
      <c r="G2" s="138"/>
      <c r="H2" s="11"/>
      <c r="I2" s="4"/>
      <c r="J2" s="4"/>
      <c r="K2" s="4"/>
      <c r="L2" s="4"/>
      <c r="M2" s="4"/>
    </row>
    <row r="3" spans="1:13" ht="15.75">
      <c r="A3" s="12"/>
      <c r="B3" s="12"/>
      <c r="C3" s="12"/>
      <c r="D3" s="12"/>
      <c r="E3" s="12"/>
      <c r="F3" s="12"/>
      <c r="G3" s="12"/>
      <c r="H3" s="11"/>
      <c r="I3" s="4"/>
      <c r="J3" s="4"/>
      <c r="K3" s="4"/>
      <c r="L3" s="4"/>
      <c r="M3" s="4"/>
    </row>
    <row r="4" spans="1:13" ht="54.75" customHeight="1">
      <c r="A4" s="130" t="s">
        <v>0</v>
      </c>
      <c r="B4" s="130" t="s">
        <v>2</v>
      </c>
      <c r="C4" s="130" t="s">
        <v>3</v>
      </c>
      <c r="D4" s="127" t="s">
        <v>4</v>
      </c>
      <c r="E4" s="128"/>
      <c r="F4" s="129"/>
      <c r="G4" s="130" t="s">
        <v>7</v>
      </c>
      <c r="H4" s="135" t="s">
        <v>18</v>
      </c>
      <c r="I4" s="135" t="s">
        <v>19</v>
      </c>
      <c r="J4" s="135" t="s">
        <v>20</v>
      </c>
      <c r="K4" s="135" t="s">
        <v>70</v>
      </c>
      <c r="L4" s="4"/>
      <c r="M4" s="4"/>
    </row>
    <row r="5" spans="1:13" ht="52.5" customHeight="1">
      <c r="A5" s="132"/>
      <c r="B5" s="132"/>
      <c r="C5" s="132"/>
      <c r="D5" s="130" t="s">
        <v>88</v>
      </c>
      <c r="E5" s="127" t="s">
        <v>79</v>
      </c>
      <c r="F5" s="129"/>
      <c r="G5" s="132"/>
      <c r="H5" s="135"/>
      <c r="I5" s="135"/>
      <c r="J5" s="135"/>
      <c r="K5" s="135"/>
      <c r="L5" s="4"/>
      <c r="M5" s="4"/>
    </row>
    <row r="6" spans="1:13" ht="22.5" customHeight="1">
      <c r="A6" s="131"/>
      <c r="B6" s="131"/>
      <c r="C6" s="131"/>
      <c r="D6" s="131"/>
      <c r="E6" s="13" t="s">
        <v>5</v>
      </c>
      <c r="F6" s="14" t="s">
        <v>6</v>
      </c>
      <c r="G6" s="131"/>
      <c r="H6" s="135"/>
      <c r="I6" s="135"/>
      <c r="J6" s="135"/>
      <c r="K6" s="135"/>
      <c r="L6" s="4"/>
      <c r="M6" s="4"/>
    </row>
    <row r="7" spans="1:13" ht="15.75">
      <c r="A7" s="15">
        <v>1</v>
      </c>
      <c r="B7" s="15">
        <v>2</v>
      </c>
      <c r="C7" s="15">
        <v>3</v>
      </c>
      <c r="D7" s="13">
        <v>4</v>
      </c>
      <c r="E7" s="15">
        <v>5</v>
      </c>
      <c r="F7" s="15">
        <v>6</v>
      </c>
      <c r="G7" s="15">
        <v>7</v>
      </c>
      <c r="H7" s="16"/>
      <c r="I7" s="17"/>
      <c r="J7" s="17"/>
      <c r="K7" s="17"/>
      <c r="L7" s="4"/>
      <c r="M7" s="4"/>
    </row>
    <row r="8" spans="1:13" ht="39.75" customHeight="1">
      <c r="A8" s="18">
        <v>1</v>
      </c>
      <c r="B8" s="133" t="s">
        <v>109</v>
      </c>
      <c r="C8" s="134"/>
      <c r="D8" s="134"/>
      <c r="E8" s="134"/>
      <c r="F8" s="134"/>
      <c r="G8" s="136"/>
      <c r="H8" s="16"/>
      <c r="I8" s="17"/>
      <c r="J8" s="17"/>
      <c r="K8" s="17"/>
      <c r="L8" s="4"/>
      <c r="M8" s="4"/>
    </row>
    <row r="9" spans="1:13" ht="46.5" customHeight="1">
      <c r="A9" s="46">
        <v>2</v>
      </c>
      <c r="B9" s="51" t="s">
        <v>100</v>
      </c>
      <c r="C9" s="30" t="s">
        <v>46</v>
      </c>
      <c r="D9" s="109">
        <v>1</v>
      </c>
      <c r="E9" s="109">
        <v>0</v>
      </c>
      <c r="F9" s="110">
        <v>0</v>
      </c>
      <c r="G9" s="22"/>
      <c r="H9" s="23">
        <v>1</v>
      </c>
      <c r="I9" s="24">
        <f>F9/D9</f>
        <v>0</v>
      </c>
      <c r="J9" s="24">
        <v>1</v>
      </c>
      <c r="K9" s="17">
        <v>0.3</v>
      </c>
      <c r="L9" s="4"/>
      <c r="M9" s="4"/>
    </row>
    <row r="10" spans="1:13" ht="56.25" customHeight="1">
      <c r="A10" s="58">
        <v>3</v>
      </c>
      <c r="B10" s="54" t="s">
        <v>101</v>
      </c>
      <c r="C10" s="53" t="s">
        <v>46</v>
      </c>
      <c r="D10" s="53">
        <v>1</v>
      </c>
      <c r="E10" s="53">
        <v>1</v>
      </c>
      <c r="F10" s="108">
        <v>1</v>
      </c>
      <c r="G10" s="22"/>
      <c r="H10" s="23">
        <v>1</v>
      </c>
      <c r="I10" s="24">
        <v>1</v>
      </c>
      <c r="J10" s="24">
        <v>1</v>
      </c>
      <c r="K10" s="17">
        <v>0.7</v>
      </c>
      <c r="L10" s="4"/>
      <c r="M10" s="4"/>
    </row>
    <row r="11" spans="1:13" s="10" customFormat="1" ht="24" customHeight="1">
      <c r="A11" s="40"/>
      <c r="B11" s="146" t="s">
        <v>21</v>
      </c>
      <c r="C11" s="147"/>
      <c r="D11" s="147"/>
      <c r="E11" s="147"/>
      <c r="F11" s="147"/>
      <c r="G11" s="148"/>
      <c r="H11" s="42"/>
      <c r="I11" s="42"/>
      <c r="J11" s="96">
        <f>SUM(J9:J10)/2</f>
        <v>1</v>
      </c>
      <c r="K11" s="41">
        <f>J9*K9+J10*K10</f>
        <v>1</v>
      </c>
      <c r="L11" s="57"/>
      <c r="M11" s="57"/>
    </row>
  </sheetData>
  <sheetProtection/>
  <mergeCells count="15">
    <mergeCell ref="B8:G8"/>
    <mergeCell ref="B11:G11"/>
    <mergeCell ref="A1:M1"/>
    <mergeCell ref="A2:G2"/>
    <mergeCell ref="A4:A6"/>
    <mergeCell ref="B4:B6"/>
    <mergeCell ref="C4:C6"/>
    <mergeCell ref="D4:F4"/>
    <mergeCell ref="G4:G6"/>
    <mergeCell ref="H4:H6"/>
    <mergeCell ref="K4:K6"/>
    <mergeCell ref="I4:I6"/>
    <mergeCell ref="J4:J6"/>
    <mergeCell ref="D5:D6"/>
    <mergeCell ref="E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Marsheva</dc:creator>
  <cp:keywords/>
  <dc:description/>
  <cp:lastModifiedBy>Чистяков Андрей</cp:lastModifiedBy>
  <cp:lastPrinted>2024-03-20T06:55:49Z</cp:lastPrinted>
  <dcterms:created xsi:type="dcterms:W3CDTF">2015-03-24T05:36:28Z</dcterms:created>
  <dcterms:modified xsi:type="dcterms:W3CDTF">2024-03-22T11:30:15Z</dcterms:modified>
  <cp:category/>
  <cp:version/>
  <cp:contentType/>
  <cp:contentStatus/>
</cp:coreProperties>
</file>